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Default Extension="sigs" ContentType="application/vnd.openxmlformats-package.digital-signature-origin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5235" windowWidth="15300" windowHeight="3720"/>
  </bookViews>
  <sheets>
    <sheet name="Лист1" sheetId="3" r:id="rId1"/>
    <sheet name="Лист2" sheetId="4" r:id="rId2"/>
    <sheet name="Листы3-5" sheetId="5" r:id="rId3"/>
    <sheet name="Листы12-14" sheetId="7" r:id="rId4"/>
    <sheet name="Листы15-18" sheetId="8" r:id="rId5"/>
    <sheet name="Листы6-11 ГП" sheetId="6" r:id="rId6"/>
    <sheet name="НВВ долгоср" sheetId="9" r:id="rId7"/>
    <sheet name="подконтр 2020-2022" sheetId="10" r:id="rId8"/>
  </sheets>
  <externalReferences>
    <externalReference r:id="rId9"/>
    <externalReference r:id="rId10"/>
  </externalReferences>
  <definedNames>
    <definedName name="_xlnm.Print_Titles" localSheetId="3">'Листы12-14'!$3:$4</definedName>
    <definedName name="_xlnm.Print_Titles" localSheetId="4">'Листы15-18'!$4:$7</definedName>
    <definedName name="_xlnm.Print_Titles" localSheetId="2">'Листы3-5'!$3:$4</definedName>
    <definedName name="_xlnm.Print_Titles" localSheetId="5">'Листы6-11 ГП'!$3:$4</definedName>
    <definedName name="_xlnm.Print_Titles" localSheetId="6">'НВВ долгоср'!$5:$11</definedName>
    <definedName name="_xlnm.Print_Titles" localSheetId="7">'подконтр 2020-2022'!#REF!</definedName>
    <definedName name="_xlnm.Print_Area" localSheetId="6">'НВВ долгоср'!$A$1:$FL$46</definedName>
    <definedName name="_xlnm.Print_Area" localSheetId="7">'подконтр 2020-2022'!$A$1:$CR$25</definedName>
  </definedNames>
  <calcPr calcId="125725"/>
</workbook>
</file>

<file path=xl/calcChain.xml><?xml version="1.0" encoding="utf-8"?>
<calcChain xmlns="http://schemas.openxmlformats.org/spreadsheetml/2006/main">
  <c r="DI66" i="8"/>
  <c r="CX66"/>
  <c r="CX20" i="7"/>
  <c r="CX55"/>
  <c r="CX55" i="5"/>
  <c r="CX60"/>
  <c r="CX53"/>
  <c r="CX52"/>
  <c r="CX44"/>
  <c r="CX66" l="1"/>
  <c r="DI65" i="8" l="1"/>
  <c r="CX65"/>
  <c r="DI64"/>
  <c r="CX64"/>
  <c r="DI42" l="1"/>
  <c r="CX42"/>
  <c r="DI43"/>
  <c r="DI45" s="1"/>
  <c r="CX43"/>
  <c r="CX45" s="1"/>
  <c r="CX74" i="5"/>
  <c r="CX61" i="7"/>
  <c r="CX39" l="1"/>
  <c r="CX37"/>
  <c r="CX33"/>
  <c r="CX25"/>
  <c r="CX24"/>
  <c r="CX23"/>
  <c r="CX12"/>
  <c r="CX11"/>
  <c r="CX6"/>
  <c r="CX5"/>
  <c r="CX30" i="5" l="1"/>
  <c r="CX28"/>
  <c r="CX27"/>
  <c r="FB18" i="9"/>
  <c r="EF18"/>
  <c r="CM18"/>
  <c r="BQ18"/>
  <c r="AU18"/>
  <c r="FB14"/>
  <c r="EF14"/>
  <c r="CM14"/>
  <c r="BQ14"/>
  <c r="AU14"/>
  <c r="BF3" i="6"/>
  <c r="CB3"/>
  <c r="BF4"/>
  <c r="CB4"/>
  <c r="CX47" i="5" l="1"/>
  <c r="CX54" l="1"/>
  <c r="BA25" i="10" l="1"/>
  <c r="AU12" i="9"/>
  <c r="CX44" i="7" l="1"/>
  <c r="CX17" l="1"/>
  <c r="CX9" i="5"/>
  <c r="CX10" l="1"/>
  <c r="CX11" s="1"/>
  <c r="CX16"/>
  <c r="BQ12" i="9" l="1"/>
  <c r="CM12" s="1"/>
  <c r="EF12" s="1"/>
  <c r="EF45" l="1"/>
  <c r="FB12"/>
  <c r="FB45" s="1"/>
  <c r="BH25" i="10" l="1"/>
  <c r="BO25" s="1"/>
  <c r="CE25" s="1"/>
  <c r="CL25" s="1"/>
  <c r="AU45" i="9" l="1"/>
  <c r="BQ45"/>
  <c r="CM45"/>
  <c r="BQ66" i="8"/>
  <c r="BQ64"/>
  <c r="BQ65"/>
  <c r="CB47" i="5"/>
  <c r="CB53"/>
  <c r="CB52"/>
  <c r="BF60"/>
  <c r="BF55" s="1"/>
  <c r="BF53"/>
  <c r="BF52"/>
  <c r="BF47"/>
  <c r="BQ42" i="8" l="1"/>
  <c r="BQ43"/>
  <c r="BQ45" s="1"/>
  <c r="CX4" i="6" l="1"/>
  <c r="CX3"/>
  <c r="BF65" i="8"/>
  <c r="CM45"/>
  <c r="CB45"/>
  <c r="CX5"/>
  <c r="CB5"/>
  <c r="BF5"/>
  <c r="CX4"/>
  <c r="CB4"/>
  <c r="BF4"/>
  <c r="CX72" i="7"/>
  <c r="BF72"/>
  <c r="CB72" s="1"/>
  <c r="CB61"/>
  <c r="BF61"/>
  <c r="CB55"/>
  <c r="BF55"/>
  <c r="CB44"/>
  <c r="BF44"/>
  <c r="CX41"/>
  <c r="CB41"/>
  <c r="BF41"/>
  <c r="CB39"/>
  <c r="BF39"/>
  <c r="CB37"/>
  <c r="BF37"/>
  <c r="CB33"/>
  <c r="BF33"/>
  <c r="CB25"/>
  <c r="BF25"/>
  <c r="CX46"/>
  <c r="CB24"/>
  <c r="CB46" s="1"/>
  <c r="BF24"/>
  <c r="BF46" s="1"/>
  <c r="CB23"/>
  <c r="BF23"/>
  <c r="CB17"/>
  <c r="BF17"/>
  <c r="CB12"/>
  <c r="BF12"/>
  <c r="CB11"/>
  <c r="BF11"/>
  <c r="CB6"/>
  <c r="BF6"/>
  <c r="CX4"/>
  <c r="CB4"/>
  <c r="BF4"/>
  <c r="CX3"/>
  <c r="CB3"/>
  <c r="BF3"/>
  <c r="CB74" i="5"/>
  <c r="BF74"/>
  <c r="CB72"/>
  <c r="BF72"/>
  <c r="BF66"/>
  <c r="CB66"/>
  <c r="CB60"/>
  <c r="BF54"/>
  <c r="CB44"/>
  <c r="CB55" s="1"/>
  <c r="BF44"/>
  <c r="CB30"/>
  <c r="BF30"/>
  <c r="CB28"/>
  <c r="BF28"/>
  <c r="CB27"/>
  <c r="BF27"/>
  <c r="BF16"/>
  <c r="BF10"/>
  <c r="BF11" s="1"/>
  <c r="CB9"/>
  <c r="CB16" s="1"/>
  <c r="BF57" i="7" l="1"/>
  <c r="BF19" s="1"/>
  <c r="BF64"/>
  <c r="BF65" s="1"/>
  <c r="BF47"/>
  <c r="CB47"/>
  <c r="CB64"/>
  <c r="CB65" s="1"/>
  <c r="CB57"/>
  <c r="CB19" s="1"/>
  <c r="CB10" i="5"/>
  <c r="CB11" s="1"/>
  <c r="BF58" i="7" l="1"/>
  <c r="BF20" s="1"/>
  <c r="CB58"/>
  <c r="CB20" s="1"/>
  <c r="CX57" l="1"/>
  <c r="CX19" s="1"/>
  <c r="CX47"/>
  <c r="CX64"/>
  <c r="CX65" s="1"/>
  <c r="CX58" l="1"/>
  <c r="CB54" i="5" l="1"/>
</calcChain>
</file>

<file path=xl/comments1.xml><?xml version="1.0" encoding="utf-8"?>
<comments xmlns="http://schemas.openxmlformats.org/spreadsheetml/2006/main">
  <authors>
    <author>User</author>
  </authors>
  <commentList>
    <comment ref="BF16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чистая прибыль/выручку</t>
        </r>
      </text>
    </comment>
    <comment ref="CB52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Таблица П1.15-2 п.6
</t>
        </r>
      </text>
    </comment>
    <comment ref="CB53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Таблица П1.15-2 п.10 (ремонты)</t>
        </r>
      </text>
    </comment>
    <comment ref="CB74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Таблица П1.16.2 п.2.12. (передача+сбыт)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B44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Таблица П.1.15.1 п. 15</t>
        </r>
      </text>
    </comment>
    <comment ref="CB46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Таблица П1.15.1 п.4</t>
        </r>
      </text>
    </comment>
    <comment ref="BF55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П1.21.1 п.8</t>
        </r>
      </text>
    </comment>
    <comment ref="CB55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п. 8 Таблица П1.21.1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F64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Ставка за электрическую энергию</t>
        </r>
      </text>
    </comment>
    <comment ref="BF66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Ставка за мощность</t>
        </r>
      </text>
    </comment>
  </commentList>
</comments>
</file>

<file path=xl/sharedStrings.xml><?xml version="1.0" encoding="utf-8"?>
<sst xmlns="http://schemas.openxmlformats.org/spreadsheetml/2006/main" count="950" uniqueCount="522">
  <si>
    <t>к стандартам раскрытия информации субъектами оптового</t>
  </si>
  <si>
    <t>и розничных рынков электрической энергии,</t>
  </si>
  <si>
    <t>утв. постановлением Правительства РФ от 21 января 2004 г. № 24</t>
  </si>
  <si>
    <t>ПРЕДЛОЖЕНИЕ</t>
  </si>
  <si>
    <t>(расчетный период регулирования)</t>
  </si>
  <si>
    <t>(полное и сокращенное наименование юридического лица)</t>
  </si>
  <si>
    <t>Полное наименование</t>
  </si>
  <si>
    <t>Сокращенное наименование</t>
  </si>
  <si>
    <t>Место нахождения</t>
  </si>
  <si>
    <t>Фактический адрес</t>
  </si>
  <si>
    <t>ИНН</t>
  </si>
  <si>
    <t>КПП</t>
  </si>
  <si>
    <t>Ф.И.О. руководителя</t>
  </si>
  <si>
    <t>Адрес электронной почты</t>
  </si>
  <si>
    <t>Контактный телефон</t>
  </si>
  <si>
    <t>Факс</t>
  </si>
  <si>
    <t>1.1.1.А.</t>
  </si>
  <si>
    <t>№</t>
  </si>
  <si>
    <t>п/п</t>
  </si>
  <si>
    <t>Наименование показателей</t>
  </si>
  <si>
    <t>Единица</t>
  </si>
  <si>
    <t>измерения</t>
  </si>
  <si>
    <t>Фактические показатели</t>
  </si>
  <si>
    <t>Предложения</t>
  </si>
  <si>
    <t>Показатели,</t>
  </si>
  <si>
    <t>1.</t>
  </si>
  <si>
    <t>Показатели эффективности</t>
  </si>
  <si>
    <t>деятельности организации</t>
  </si>
  <si>
    <t>Выручка</t>
  </si>
  <si>
    <t>Прибыль (убыток) от продаж</t>
  </si>
  <si>
    <t>EBITDA (прибыль до процентов,</t>
  </si>
  <si>
    <t>налогов и амортизации)</t>
  </si>
  <si>
    <t>1.1.</t>
  </si>
  <si>
    <t>тыс. рублей</t>
  </si>
  <si>
    <t>1.2.</t>
  </si>
  <si>
    <t>1.3.</t>
  </si>
  <si>
    <t>1.4.</t>
  </si>
  <si>
    <t>Чистая прибыль (убыток)</t>
  </si>
  <si>
    <t>2.</t>
  </si>
  <si>
    <t>Показатели рентабельности</t>
  </si>
  <si>
    <t>организации</t>
  </si>
  <si>
    <t>2.1.</t>
  </si>
  <si>
    <t>Рентабельность продаж (величина</t>
  </si>
  <si>
    <t>прибыли от продаж в каждом рубле</t>
  </si>
  <si>
    <t>выручки). Нормальное значение для</t>
  </si>
  <si>
    <t>данной отрасли от 9 процентов и</t>
  </si>
  <si>
    <t>более</t>
  </si>
  <si>
    <t>процент</t>
  </si>
  <si>
    <t>3.</t>
  </si>
  <si>
    <t>Показатели регулируемых видов</t>
  </si>
  <si>
    <t>3.1.</t>
  </si>
  <si>
    <t>Расчетный объем услуг в части</t>
  </si>
  <si>
    <t>МВт</t>
  </si>
  <si>
    <t>3.2.</t>
  </si>
  <si>
    <t>3.3.</t>
  </si>
  <si>
    <t>3.4.</t>
  </si>
  <si>
    <t>Объем полезного отпуска</t>
  </si>
  <si>
    <t>тыс. кВт·ч</t>
  </si>
  <si>
    <t>3.5.</t>
  </si>
  <si>
    <t>Объем полезного отпуска электроэнер-</t>
  </si>
  <si>
    <t>гии населению и приравненным</t>
  </si>
  <si>
    <t>3.6.</t>
  </si>
  <si>
    <t>3.7.</t>
  </si>
  <si>
    <t>Реквизиты программы энергоэффек-</t>
  </si>
  <si>
    <t>тивности (кем утверждена, дата</t>
  </si>
  <si>
    <t>утверждения, номер приказа)</t>
  </si>
  <si>
    <t>3.8.</t>
  </si>
  <si>
    <t>Суммарный объем производства и</t>
  </si>
  <si>
    <t>потребления электрической энергии</t>
  </si>
  <si>
    <t>участниками оптового рынка</t>
  </si>
  <si>
    <t>МВт·ч</t>
  </si>
  <si>
    <t>4.</t>
  </si>
  <si>
    <t>Необходимая валовая выручка</t>
  </si>
  <si>
    <t>по регулируемым видам деятельности</t>
  </si>
  <si>
    <t>4.1.</t>
  </si>
  <si>
    <t>Расходы, связанные с производством</t>
  </si>
  <si>
    <t>в том числе:</t>
  </si>
  <si>
    <t>оплата труда</t>
  </si>
  <si>
    <t>материальные затраты</t>
  </si>
  <si>
    <t>4.2.</t>
  </si>
  <si>
    <t>Расходы, за исключением указанных</t>
  </si>
  <si>
    <t>4.3.</t>
  </si>
  <si>
    <t>Выпадающие, излишние доходы</t>
  </si>
  <si>
    <t>(расходы) прошлых лет</t>
  </si>
  <si>
    <t>4.4.</t>
  </si>
  <si>
    <t>Инвестиции, осуществляемые за счет</t>
  </si>
  <si>
    <t>тарифных источников</t>
  </si>
  <si>
    <t>4.4.1.</t>
  </si>
  <si>
    <t>Реквизиты инвестиционной</t>
  </si>
  <si>
    <t>программы (кем утверждена, дата</t>
  </si>
  <si>
    <t>у. е.</t>
  </si>
  <si>
    <t>(у. е.)</t>
  </si>
  <si>
    <t>5.</t>
  </si>
  <si>
    <t>Показатели численности персонала и</t>
  </si>
  <si>
    <t>видам деятельности</t>
  </si>
  <si>
    <t>5.1.</t>
  </si>
  <si>
    <t>Среднесписочная численность</t>
  </si>
  <si>
    <t>персонала</t>
  </si>
  <si>
    <t>человек</t>
  </si>
  <si>
    <t>5.2.</t>
  </si>
  <si>
    <t>Среднемесячная заработная плата</t>
  </si>
  <si>
    <t>на одного работника</t>
  </si>
  <si>
    <t>на человека</t>
  </si>
  <si>
    <t>5.3.</t>
  </si>
  <si>
    <t>Реквизиты отраслевого тарифного</t>
  </si>
  <si>
    <t>соглашения (дата утверждения, срок</t>
  </si>
  <si>
    <t>действия)</t>
  </si>
  <si>
    <t>Анализ финансовой устойчивости</t>
  </si>
  <si>
    <t>по величине излишка (недостатка)</t>
  </si>
  <si>
    <t>собственных оборотных средств</t>
  </si>
  <si>
    <r>
      <t>обеспечения надежности</t>
    </r>
    <r>
      <rPr>
        <vertAlign val="superscript"/>
        <sz val="12"/>
        <rFont val="Times New Roman"/>
        <family val="1"/>
        <charset val="204"/>
      </rPr>
      <t>2</t>
    </r>
  </si>
  <si>
    <r>
      <t>Заявленная мощность</t>
    </r>
    <r>
      <rPr>
        <vertAlign val="superscript"/>
        <sz val="12"/>
        <rFont val="Times New Roman"/>
        <family val="1"/>
        <charset val="204"/>
      </rPr>
      <t>3</t>
    </r>
  </si>
  <si>
    <r>
      <t>электроэнергии — всего</t>
    </r>
    <r>
      <rPr>
        <vertAlign val="superscript"/>
        <sz val="12"/>
        <rFont val="Times New Roman"/>
        <family val="1"/>
        <charset val="204"/>
      </rPr>
      <t>3</t>
    </r>
  </si>
  <si>
    <r>
      <t>к нему категориям потребителей</t>
    </r>
    <r>
      <rPr>
        <vertAlign val="superscript"/>
        <sz val="12"/>
        <rFont val="Times New Roman"/>
        <family val="1"/>
        <charset val="204"/>
      </rPr>
      <t>3</t>
    </r>
  </si>
  <si>
    <r>
      <t>электрической энергии</t>
    </r>
    <r>
      <rPr>
        <vertAlign val="superscript"/>
        <sz val="12"/>
        <rFont val="Times New Roman"/>
        <family val="1"/>
        <charset val="204"/>
      </rPr>
      <t>4</t>
    </r>
  </si>
  <si>
    <r>
      <t>расходы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— всего</t>
    </r>
  </si>
  <si>
    <r>
      <t>расходы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— всего</t>
    </r>
    <r>
      <rPr>
        <vertAlign val="superscript"/>
        <sz val="12"/>
        <rFont val="Times New Roman"/>
        <family val="1"/>
        <charset val="204"/>
      </rPr>
      <t>3</t>
    </r>
  </si>
  <si>
    <r>
      <t>Объем условных единиц</t>
    </r>
    <r>
      <rPr>
        <vertAlign val="superscript"/>
        <sz val="12"/>
        <rFont val="Times New Roman"/>
        <family val="1"/>
        <charset val="204"/>
      </rPr>
      <t>3</t>
    </r>
  </si>
  <si>
    <t>Уставный капитал (складочный капи-</t>
  </si>
  <si>
    <t>тал, уставный фонд, вклады товарищей)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</si>
  <si>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Базовый период — год, предшествующий расчетному периоду регулирования.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</si>
  <si>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Заполняются организацией, осуществляющей оперативно-диспетчерское управление в электроэнергетике.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</si>
  <si>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 Заполняются сетевыми организациями, осуществляющими передачу электрической энергии (мощности) по электрическим сетям.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</si>
  <si>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 xml:space="preserve"> Заполняются коммерческим оператором оптового рынка электрической энергии (мощности).</t>
    </r>
  </si>
  <si>
    <t>Расчетный объем услуг в части управ-</t>
  </si>
  <si>
    <r>
      <t>ления технологическими режимами</t>
    </r>
    <r>
      <rPr>
        <vertAlign val="superscript"/>
        <sz val="12"/>
        <rFont val="Times New Roman"/>
        <family val="1"/>
        <charset val="204"/>
      </rPr>
      <t>2</t>
    </r>
  </si>
  <si>
    <t>Объемы полезного отпуска</t>
  </si>
  <si>
    <t>электрической энергии — всего</t>
  </si>
  <si>
    <t>населению и приравненным к нему</t>
  </si>
  <si>
    <t>категориям потребителей</t>
  </si>
  <si>
    <t>1.1.А.</t>
  </si>
  <si>
    <t>в пределах социальной нормы</t>
  </si>
  <si>
    <t>первое полугодие</t>
  </si>
  <si>
    <t>второе полугодие</t>
  </si>
  <si>
    <t>1.1.Б.</t>
  </si>
  <si>
    <t>сверх социальной нормы</t>
  </si>
  <si>
    <t>1.1.1.</t>
  </si>
  <si>
    <t>население, проживающее в городских</t>
  </si>
  <si>
    <t>населенных пунктах в домах,</t>
  </si>
  <si>
    <t>не оборудованных в установленном</t>
  </si>
  <si>
    <t>порядке стационарными электропли-</t>
  </si>
  <si>
    <t>тами и (или) электроотопительными</t>
  </si>
  <si>
    <t>установками</t>
  </si>
  <si>
    <t>1.1.1.Б.</t>
  </si>
  <si>
    <t>1.1.2.</t>
  </si>
  <si>
    <t>оборудованных в установленном</t>
  </si>
  <si>
    <t>порядке стационарными</t>
  </si>
  <si>
    <t>1.1.2.А.</t>
  </si>
  <si>
    <t>1.1.2.Б.</t>
  </si>
  <si>
    <t>1.1.3.</t>
  </si>
  <si>
    <t>порядке стационарными электроото-</t>
  </si>
  <si>
    <t>пительными установками</t>
  </si>
  <si>
    <t>1.1.3.А.</t>
  </si>
  <si>
    <t>1.1.3.Б.</t>
  </si>
  <si>
    <t>1.1.4.</t>
  </si>
  <si>
    <t>тами и электроотопительными</t>
  </si>
  <si>
    <t>1.1.4.А.</t>
  </si>
  <si>
    <t>1.1.4.Б.</t>
  </si>
  <si>
    <t>1.1.5.</t>
  </si>
  <si>
    <t>население, проживающее в сельских</t>
  </si>
  <si>
    <t>населенных пунктах</t>
  </si>
  <si>
    <t>1.1.5.А.</t>
  </si>
  <si>
    <t>1.1.5.Б.</t>
  </si>
  <si>
    <t>1.1.6.</t>
  </si>
  <si>
    <t>потребители, приравненные</t>
  </si>
  <si>
    <t>к населению, — всего</t>
  </si>
  <si>
    <t>1.1.6.А.</t>
  </si>
  <si>
    <t>1.1.6.Б.</t>
  </si>
  <si>
    <t>электрической энергии, поставляемой</t>
  </si>
  <si>
    <t>категориям потребителей и сетевым</t>
  </si>
  <si>
    <t>организациям</t>
  </si>
  <si>
    <t>менее 150 кВт</t>
  </si>
  <si>
    <t>от 150 кВт до 670 кВт</t>
  </si>
  <si>
    <t>от 670 кВт до 10 МВт</t>
  </si>
  <si>
    <t>не менее 10 МВт</t>
  </si>
  <si>
    <t>сетевым организациям, приобретаю-</t>
  </si>
  <si>
    <t>щим электрическую энергию в целях</t>
  </si>
  <si>
    <t>компенсации потерь электрической</t>
  </si>
  <si>
    <t>энергии в сетях</t>
  </si>
  <si>
    <t>в первом полугодии</t>
  </si>
  <si>
    <t>во втором полугодии</t>
  </si>
  <si>
    <t>Количество обслуживаемых</t>
  </si>
  <si>
    <t>договоров — всего</t>
  </si>
  <si>
    <t>с населением и приравненными к нему</t>
  </si>
  <si>
    <t>категориями потребителей</t>
  </si>
  <si>
    <t>тыс. штук</t>
  </si>
  <si>
    <t>2.2.</t>
  </si>
  <si>
    <t>с потребителями, за исключением</t>
  </si>
  <si>
    <t>2.3.</t>
  </si>
  <si>
    <t>с сетевыми организациями, приобре-</t>
  </si>
  <si>
    <t>тающими электрическую энергию</t>
  </si>
  <si>
    <t>в целях компенсации потерь</t>
  </si>
  <si>
    <t>электрической энергии в сетях</t>
  </si>
  <si>
    <t>Количество точек учета по обслужива-</t>
  </si>
  <si>
    <t>емым договорам — всего</t>
  </si>
  <si>
    <t>по населению и приравненными к нему</t>
  </si>
  <si>
    <t>штук</t>
  </si>
  <si>
    <t>по потребителям, за исключением</t>
  </si>
  <si>
    <t>Количество точек подключения</t>
  </si>
  <si>
    <t>гарантирующего поставщика</t>
  </si>
  <si>
    <t>6.</t>
  </si>
  <si>
    <t>6.1.</t>
  </si>
  <si>
    <t>6.2.</t>
  </si>
  <si>
    <t>6.3.</t>
  </si>
  <si>
    <t>7.</t>
  </si>
  <si>
    <t>Проценты по обслуживанию кредитов</t>
  </si>
  <si>
    <t>8.</t>
  </si>
  <si>
    <t>Резерв по сомнительным долгам</t>
  </si>
  <si>
    <t>9.</t>
  </si>
  <si>
    <t>Необходимые расходы из прибыли</t>
  </si>
  <si>
    <t>10.</t>
  </si>
  <si>
    <t>11.</t>
  </si>
  <si>
    <t>выручки)</t>
  </si>
  <si>
    <t>12.</t>
  </si>
  <si>
    <t>утверждения, номер приказа или</t>
  </si>
  <si>
    <t>решения, электронный адрес</t>
  </si>
  <si>
    <t>размещения)</t>
  </si>
  <si>
    <t>Установленная мощность</t>
  </si>
  <si>
    <t>Среднегодовое значение положитель-</t>
  </si>
  <si>
    <t>ных разниц объемов располагаемой</t>
  </si>
  <si>
    <t>мощности и объемов потребления</t>
  </si>
  <si>
    <t>мощности на собственные и (или)</t>
  </si>
  <si>
    <t>хозяйственные нужды</t>
  </si>
  <si>
    <t>Производство электрической энергии</t>
  </si>
  <si>
    <t>млн. кВт·ч</t>
  </si>
  <si>
    <t>Полезный отпуск электрической</t>
  </si>
  <si>
    <t>энергии</t>
  </si>
  <si>
    <t>Отпуск тепловой энергии</t>
  </si>
  <si>
    <t>с коллекторов</t>
  </si>
  <si>
    <t>тыс. Гкал</t>
  </si>
  <si>
    <t>Отпуск тепловой энергии в сеть</t>
  </si>
  <si>
    <t>млн. рублей</t>
  </si>
  <si>
    <t>7.1.</t>
  </si>
  <si>
    <t>относимая на электрическую энергию</t>
  </si>
  <si>
    <t>7.2.</t>
  </si>
  <si>
    <t>относимая на электрическую мощность</t>
  </si>
  <si>
    <t>7.3.</t>
  </si>
  <si>
    <t>относимая на тепловую энергию,</t>
  </si>
  <si>
    <t>отпускаемую с коллекторов источников</t>
  </si>
  <si>
    <t>8.1.</t>
  </si>
  <si>
    <t>топливо на электрическую энергию</t>
  </si>
  <si>
    <t>удельный расход условного топлива</t>
  </si>
  <si>
    <t>на электрическую энергию</t>
  </si>
  <si>
    <t>г/кВт·ч</t>
  </si>
  <si>
    <t>8.2.</t>
  </si>
  <si>
    <t>топливо на тепловую энергию</t>
  </si>
  <si>
    <t>на тепловую энергию</t>
  </si>
  <si>
    <t>кг/Гкал</t>
  </si>
  <si>
    <t>реквизиты решения по удельному</t>
  </si>
  <si>
    <t>расходу условного топлива на отпуск</t>
  </si>
  <si>
    <t>тепловой и электрической энергии</t>
  </si>
  <si>
    <t>Амортизация</t>
  </si>
  <si>
    <t>фонда оплаты труда по регулируемым</t>
  </si>
  <si>
    <t>10.1.</t>
  </si>
  <si>
    <t>среднесписочная численность</t>
  </si>
  <si>
    <t>10.2.</t>
  </si>
  <si>
    <t>среднемесячная заработная плата</t>
  </si>
  <si>
    <t>10.3.</t>
  </si>
  <si>
    <t>реквизиты отраслевого тарифного</t>
  </si>
  <si>
    <t>Расходы на производство — всего</t>
  </si>
  <si>
    <t>11.1.</t>
  </si>
  <si>
    <t>относимые на электрическую энергию</t>
  </si>
  <si>
    <t>11.2.</t>
  </si>
  <si>
    <t>относимые на электрическую мощность</t>
  </si>
  <si>
    <t>11.3.</t>
  </si>
  <si>
    <t>относимые на тепловую энергию,</t>
  </si>
  <si>
    <t>Объем перекрестного субсидирова-</t>
  </si>
  <si>
    <t>ния — всего</t>
  </si>
  <si>
    <t>12.1.</t>
  </si>
  <si>
    <t>от производства тепловой энергии</t>
  </si>
  <si>
    <t>12.2.</t>
  </si>
  <si>
    <t>от производства электрической</t>
  </si>
  <si>
    <t>13.</t>
  </si>
  <si>
    <t>Необходимые расходы из прибыли —</t>
  </si>
  <si>
    <t>всего</t>
  </si>
  <si>
    <t>13.1.</t>
  </si>
  <si>
    <t>13.2.</t>
  </si>
  <si>
    <t>13.3.</t>
  </si>
  <si>
    <t>14.</t>
  </si>
  <si>
    <t>Капитальные вложения из прибыли</t>
  </si>
  <si>
    <t>(с учетом налога на прибыль) —</t>
  </si>
  <si>
    <t>14.1.</t>
  </si>
  <si>
    <t>14.2.</t>
  </si>
  <si>
    <t>14.3.</t>
  </si>
  <si>
    <t>15.</t>
  </si>
  <si>
    <t>16.</t>
  </si>
  <si>
    <t>прибыли от продажи в каждом рубле</t>
  </si>
  <si>
    <t>17.</t>
  </si>
  <si>
    <t>Примечания:</t>
  </si>
  <si>
    <t>1. Предложение о размере цен (тарифов) открытого акционерного общества «Российский концерн по производству электрической и</t>
  </si>
  <si>
    <t>тепловой энергии на атомных станциях» заполняется в целом по компании.</t>
  </si>
  <si>
    <t>2. При подготовке предложений о размере цен (тарифов) с целью поставки электрической энергии по регулируемым договорам</t>
  </si>
  <si>
    <t>* Базовый период — год, предшествующий расчетному периоду регулирования.</t>
  </si>
  <si>
    <t>1-е</t>
  </si>
  <si>
    <t>полугодие</t>
  </si>
  <si>
    <t>2-е</t>
  </si>
  <si>
    <t>Для организаций, относящихся</t>
  </si>
  <si>
    <t>к субъектам естественных монополий</t>
  </si>
  <si>
    <t>кому управлению в электроэнергетике</t>
  </si>
  <si>
    <t>тариф на услуги по оперативно-</t>
  </si>
  <si>
    <t>диспетчерскому управлению в электро-</t>
  </si>
  <si>
    <t>энергетике в части управления техно-</t>
  </si>
  <si>
    <t>логическими режимами работы</t>
  </si>
  <si>
    <t>объектов электроэнергетики и энерго-</t>
  </si>
  <si>
    <t>принимающих устройств потребителей</t>
  </si>
  <si>
    <t>электрической энергии, обеспечения</t>
  </si>
  <si>
    <t>функционирования технологической</t>
  </si>
  <si>
    <t>инфраструктуры оптового и розничных</t>
  </si>
  <si>
    <t>рынков, оказываемые открытым</t>
  </si>
  <si>
    <t>акционерным обществом «Системный</t>
  </si>
  <si>
    <t>оператор Единой энергетической</t>
  </si>
  <si>
    <t>системы»</t>
  </si>
  <si>
    <t>предельный максимальный уровень</t>
  </si>
  <si>
    <t>цен (тарифов) на услуги по оперативно-</t>
  </si>
  <si>
    <t>энергетике в части организации отбора</t>
  </si>
  <si>
    <t>исполнителей и оплаты услуг по обес-</t>
  </si>
  <si>
    <t>печению системной надежности,</t>
  </si>
  <si>
    <t>услуг по обеспечению вывода Единой</t>
  </si>
  <si>
    <t>энергетической системы России из</t>
  </si>
  <si>
    <t>аварийных ситуаций, услуг по форми-</t>
  </si>
  <si>
    <t>рованию технологического резерва</t>
  </si>
  <si>
    <t>мощностей, оказываемых открытым</t>
  </si>
  <si>
    <t>руб./МВт·ч</t>
  </si>
  <si>
    <t>услуги по передаче электрической</t>
  </si>
  <si>
    <t>энергии (мощности)</t>
  </si>
  <si>
    <t>ставка на содержание сетей</t>
  </si>
  <si>
    <t>руб./МВт в мес.</t>
  </si>
  <si>
    <t>ставка на оплату технологического</t>
  </si>
  <si>
    <t>расхода (потерь)</t>
  </si>
  <si>
    <t>одноставочный тариф</t>
  </si>
  <si>
    <t>Для гарантирующих поставщиков</t>
  </si>
  <si>
    <t>величина сбытовой надбавки для</t>
  </si>
  <si>
    <t>тарифной группы потребителей</t>
  </si>
  <si>
    <t>«население» и приравненных к нему</t>
  </si>
  <si>
    <t>категорий потребителей</t>
  </si>
  <si>
    <t>электрическую энергию для компенса-</t>
  </si>
  <si>
    <t>руб./тыс. кВт·ч</t>
  </si>
  <si>
    <t>в том числе топливная составляющая</t>
  </si>
  <si>
    <t>руб./Гкал</t>
  </si>
  <si>
    <t>4.3.1.</t>
  </si>
  <si>
    <t>одноставочный тариф на горячее</t>
  </si>
  <si>
    <t>водоснабжение</t>
  </si>
  <si>
    <t>4.3.2.</t>
  </si>
  <si>
    <t>тариф на отборный пар давлением:</t>
  </si>
  <si>
    <t>4.3.3.</t>
  </si>
  <si>
    <t>тариф на острый и редуцированный</t>
  </si>
  <si>
    <t>пар</t>
  </si>
  <si>
    <t>двухставочный тариф на тепловую</t>
  </si>
  <si>
    <t>энергию</t>
  </si>
  <si>
    <t>ставка на содержание тепловой</t>
  </si>
  <si>
    <t>мощности</t>
  </si>
  <si>
    <t>руб./Гкал/ч</t>
  </si>
  <si>
    <t>в месяц</t>
  </si>
  <si>
    <t>4.4.2.</t>
  </si>
  <si>
    <t>тариф на тепловую энергию</t>
  </si>
  <si>
    <t>4.5.</t>
  </si>
  <si>
    <t>средний тариф на теплоноситель,</t>
  </si>
  <si>
    <t>руб./куб. метра</t>
  </si>
  <si>
    <t>вода</t>
  </si>
  <si>
    <r>
      <t>1,2—2,5 кг/см</t>
    </r>
    <r>
      <rPr>
        <vertAlign val="superscript"/>
        <sz val="12"/>
        <rFont val="Times New Roman"/>
        <family val="1"/>
        <charset val="204"/>
      </rPr>
      <t>2</t>
    </r>
  </si>
  <si>
    <r>
      <t>7,0—13,0 кг/см</t>
    </r>
    <r>
      <rPr>
        <vertAlign val="superscript"/>
        <sz val="12"/>
        <rFont val="Times New Roman"/>
        <family val="1"/>
        <charset val="204"/>
      </rPr>
      <t>2</t>
    </r>
  </si>
  <si>
    <r>
      <t>2,5—7,0 кг/см</t>
    </r>
    <r>
      <rPr>
        <vertAlign val="superscript"/>
        <sz val="12"/>
        <rFont val="Times New Roman"/>
        <family val="1"/>
        <charset val="204"/>
      </rPr>
      <t>2</t>
    </r>
  </si>
  <si>
    <r>
      <t>&gt;13 кг/см</t>
    </r>
    <r>
      <rPr>
        <vertAlign val="superscript"/>
        <sz val="12"/>
        <rFont val="Times New Roman"/>
        <family val="1"/>
        <charset val="204"/>
      </rPr>
      <t>2</t>
    </r>
  </si>
  <si>
    <t>а также коммерческого оператора оптового рынка электрической энергии (мощности)</t>
  </si>
  <si>
    <t>ремонт основных фондов</t>
  </si>
  <si>
    <t>потребителям, за исключением</t>
  </si>
  <si>
    <t>Для генерирующих объектов</t>
  </si>
  <si>
    <t>электроплитами</t>
  </si>
  <si>
    <r>
      <t>утверждения, номер приказа)</t>
    </r>
    <r>
      <rPr>
        <vertAlign val="superscript"/>
        <sz val="12"/>
        <rFont val="Times New Roman"/>
        <family val="1"/>
        <charset val="204"/>
      </rPr>
      <t>3</t>
    </r>
  </si>
  <si>
    <t>разделы 9, 10, 12, 13, 14 не заполняются.</t>
  </si>
  <si>
    <t xml:space="preserve"> на</t>
  </si>
  <si>
    <t>РОССИЯ, КАМЧАТСКИЙ КРАЙ, Г. ПЕТРОПАВЛОВСК-КАМЧАТСКИЙ, УЛ. ТОПОРКОВА, Д.9/3, ОФ. 6</t>
  </si>
  <si>
    <t>4101090167</t>
  </si>
  <si>
    <t>410101001</t>
  </si>
  <si>
    <t>ПИСКУНОВА ИРИНА ИВАНОВНА</t>
  </si>
  <si>
    <t>8(4152) 228-000</t>
  </si>
  <si>
    <t>тыс. т.у.т.</t>
  </si>
  <si>
    <t>Акционерное общество "Камчатские электрические сети им. И.А. Пискунова"</t>
  </si>
  <si>
    <t>(АО "КЭС")</t>
  </si>
  <si>
    <t xml:space="preserve"> АКЦИОНЕРНОЕ ОБЩЕСТВО "КАМЧАТСКИЕ ЭЛЕКТРИЧЕСКИЕ СЕТИ ИМ. И.А. ПИСКУНОВА"</t>
  </si>
  <si>
    <t>АО "КЭС"</t>
  </si>
  <si>
    <t>8(4152) 228-000, 8(41532) 22471</t>
  </si>
  <si>
    <t xml:space="preserve"> ** Региональной службой показатель не утвержден</t>
  </si>
  <si>
    <t xml:space="preserve">цена на электрическую энергию </t>
  </si>
  <si>
    <t xml:space="preserve">цена на генерирующую мощность </t>
  </si>
  <si>
    <t>***</t>
  </si>
  <si>
    <t>РСТ не утверждено</t>
  </si>
  <si>
    <t xml:space="preserve"> kamelcety@mail.ru, semchevaIV@yandex.ru </t>
  </si>
  <si>
    <t>Программа энергосбережения и повышения энергетической эффективности Акционерного общества "Камчатские электрические сети им. И.А. Пискунова"на 2016 - 2018 г.г., утверждена Генеральным директором АО «КЭС» 31.01.2017 г.</t>
  </si>
  <si>
    <t>годы</t>
  </si>
  <si>
    <t>II. Основные показатели деятельности организации</t>
  </si>
  <si>
    <t xml:space="preserve"> I. Информация об организации</t>
  </si>
  <si>
    <t>1. Основные показатели деятельности организаций, относящихся к субъектам естественных монополий,</t>
  </si>
  <si>
    <t>Уровень потерь электрической</t>
  </si>
  <si>
    <r>
      <t xml:space="preserve">энергии </t>
    </r>
    <r>
      <rPr>
        <vertAlign val="superscript"/>
        <sz val="12"/>
        <rFont val="Times New Roman"/>
        <family val="1"/>
        <charset val="204"/>
      </rPr>
      <t>3</t>
    </r>
  </si>
  <si>
    <t>процентов</t>
  </si>
  <si>
    <r>
      <t xml:space="preserve">и реализацией товаров, работ и услуг </t>
    </r>
    <r>
      <rPr>
        <vertAlign val="superscript"/>
        <sz val="12"/>
        <rFont val="Times New Roman"/>
        <family val="1"/>
        <charset val="204"/>
      </rPr>
      <t>2, 4</t>
    </r>
    <r>
      <rPr>
        <sz val="12"/>
        <rFont val="Times New Roman"/>
        <family val="1"/>
        <charset val="204"/>
      </rPr>
      <t>;</t>
    </r>
  </si>
  <si>
    <t>операционные (подконтрольные)</t>
  </si>
  <si>
    <r>
      <t>в позиции 4.1</t>
    </r>
    <r>
      <rPr>
        <vertAlign val="superscript"/>
        <sz val="12"/>
        <rFont val="Times New Roman"/>
        <family val="1"/>
        <charset val="204"/>
      </rPr>
      <t>2, 4</t>
    </r>
    <r>
      <rPr>
        <sz val="12"/>
        <rFont val="Times New Roman"/>
        <family val="1"/>
        <charset val="204"/>
      </rPr>
      <t>; неподконтрольные</t>
    </r>
  </si>
  <si>
    <t>4.6.</t>
  </si>
  <si>
    <t xml:space="preserve">Операционные (подконтрольные) </t>
  </si>
  <si>
    <r>
      <t>расходы на условную единицу</t>
    </r>
    <r>
      <rPr>
        <vertAlign val="superscript"/>
        <sz val="12"/>
        <rFont val="Times New Roman"/>
        <family val="1"/>
        <charset val="204"/>
      </rPr>
      <t>3</t>
    </r>
  </si>
  <si>
    <t>Таблица не заполняется, АО "КЭС" не является гарантирующим поставщиком.</t>
  </si>
  <si>
    <t>3. Основные показатели деятельности генерирующих объектов</t>
  </si>
  <si>
    <t>Приложение 1</t>
  </si>
  <si>
    <t>за 2018 год</t>
  </si>
  <si>
    <t>утвержденные на 2019 г.</t>
  </si>
  <si>
    <t>на 2020 г.</t>
  </si>
  <si>
    <t xml:space="preserve">Необходимая валовая выручка — </t>
  </si>
  <si>
    <t>всего в том числе:</t>
  </si>
  <si>
    <t>Топливо — всего, в том числе:</t>
  </si>
  <si>
    <t>видам деятельности:</t>
  </si>
  <si>
    <t>всего, в том числе:</t>
  </si>
  <si>
    <t>III. Цены (тарифы) по регулируемым видам деятельности организации</t>
  </si>
  <si>
    <t xml:space="preserve"> услуги по оперативно-диспетчерс-</t>
  </si>
  <si>
    <t>двухставочный тариф:</t>
  </si>
  <si>
    <t>Для коммерческого оператора</t>
  </si>
  <si>
    <t>сетевых организаций, покупающих</t>
  </si>
  <si>
    <t>ции потерь электрической энергии</t>
  </si>
  <si>
    <t>прочих потребителей:</t>
  </si>
  <si>
    <t>менее 670 кВт</t>
  </si>
  <si>
    <t>от 670кВт до 10 МВт</t>
  </si>
  <si>
    <t>средний одноставочный тариф</t>
  </si>
  <si>
    <t>0/38086</t>
  </si>
  <si>
    <t>Инвестиционная программа АО "КЭС" на 2018 г. утверждена постановлением РСТ №113 от 31.05.2018</t>
  </si>
  <si>
    <t>Инвестиционная программа АО "КЭС" на 2019 г. утверждена постановлением РСТ №113 от 31.05.2019</t>
  </si>
  <si>
    <t xml:space="preserve"> **</t>
  </si>
  <si>
    <t xml:space="preserve">Программа энергосбережения и повышения энергетической эффективности Акционерного общества "Камчатские электрические сети им. И.А. Пискунова"на 2019 - 2021 г.г., утверждена Генеральным директором АО «КЭС» 29.01.2019 г. </t>
  </si>
  <si>
    <t>Коллективный договор АО "КЭС" на 2018 - 2020 годы, утвержден генеральным директором 01.01.2018 г., срок действия 3 года</t>
  </si>
  <si>
    <t>Расчет необходимой валовой выручки методом индексации установленных тарифов</t>
  </si>
  <si>
    <t>Наименование расхода</t>
  </si>
  <si>
    <t>2020 г.</t>
  </si>
  <si>
    <t>2021 г.</t>
  </si>
  <si>
    <t>2022 г.</t>
  </si>
  <si>
    <t>год i1</t>
  </si>
  <si>
    <t>п. п.</t>
  </si>
  <si>
    <t>факт в году</t>
  </si>
  <si>
    <t>прогноз</t>
  </si>
  <si>
    <t>2020 по данным</t>
  </si>
  <si>
    <t>на год 2020</t>
  </si>
  <si>
    <t>2021 по дан-</t>
  </si>
  <si>
    <t>на год 2021</t>
  </si>
  <si>
    <t>2022 по дан-</t>
  </si>
  <si>
    <t>на год 2022</t>
  </si>
  <si>
    <t>i1 по данным</t>
  </si>
  <si>
    <t>на год i1</t>
  </si>
  <si>
    <t>регулируемой</t>
  </si>
  <si>
    <t>по данным</t>
  </si>
  <si>
    <t>ным регули-</t>
  </si>
  <si>
    <t>руемой</t>
  </si>
  <si>
    <t>n–1</t>
  </si>
  <si>
    <t>n</t>
  </si>
  <si>
    <t>Операционные (подконтрольные)</t>
  </si>
  <si>
    <t>расходы</t>
  </si>
  <si>
    <t>Неподконтрольные расходы</t>
  </si>
  <si>
    <t>Расходы на приобретение (производст-</t>
  </si>
  <si>
    <t>во) энергетических ресурсов, холодной</t>
  </si>
  <si>
    <t>воды и теплоносителя</t>
  </si>
  <si>
    <t>Прибыль</t>
  </si>
  <si>
    <t>Результаты деятельности до перехода</t>
  </si>
  <si>
    <t>к регулированию цен (тарифов) на ос-</t>
  </si>
  <si>
    <t>нове долгосрочных параметров регули-</t>
  </si>
  <si>
    <t>рования</t>
  </si>
  <si>
    <t>Корректировка с целью учета откло-</t>
  </si>
  <si>
    <t>нения фактических значений парамет-</t>
  </si>
  <si>
    <t>ров расчета тарифов от значений,</t>
  </si>
  <si>
    <t>учтенных при установлении тарифов</t>
  </si>
  <si>
    <t>Корректировка с учетом надежности</t>
  </si>
  <si>
    <t>и качества реализуемых товаров</t>
  </si>
  <si>
    <t>(оказываемых услуг), подлежащая</t>
  </si>
  <si>
    <t>учету в НВВ</t>
  </si>
  <si>
    <t>Корректировка НВВ в связи с измене-</t>
  </si>
  <si>
    <t>нием (неисполнением) инвестиционной</t>
  </si>
  <si>
    <t>программы</t>
  </si>
  <si>
    <t>Корректировка, подлежащая учету</t>
  </si>
  <si>
    <t>в НВВ и учитывающая отклонение</t>
  </si>
  <si>
    <t>фактических показателей энергосбере-</t>
  </si>
  <si>
    <t>жения и повышения энергетической</t>
  </si>
  <si>
    <t>эффективности от установленных пла-</t>
  </si>
  <si>
    <t xml:space="preserve">новых (расчетных) показателей и </t>
  </si>
  <si>
    <t>отклонение сроков реализации прог-</t>
  </si>
  <si>
    <t>раммы в области энергосбережения</t>
  </si>
  <si>
    <t>и повышения энергетической эффек-</t>
  </si>
  <si>
    <t>тивности от установленных сроков</t>
  </si>
  <si>
    <t>реализации такой программы</t>
  </si>
  <si>
    <t>ИТОГО необходимая валовая</t>
  </si>
  <si>
    <t>выручка</t>
  </si>
  <si>
    <t>Товарная выручка</t>
  </si>
  <si>
    <t>Приложение 5.2</t>
  </si>
  <si>
    <t>Расчет операционных (подконтрольных) расходов</t>
  </si>
  <si>
    <t>на каждый год долгосрочного периода регулирования</t>
  </si>
  <si>
    <t>Параметры расчета расходов</t>
  </si>
  <si>
    <t>Долгосрочный период</t>
  </si>
  <si>
    <t>регулирования</t>
  </si>
  <si>
    <t>Индекс потребительских цен на расчетный</t>
  </si>
  <si>
    <t>период регулирования (ИПЦ)</t>
  </si>
  <si>
    <t>Индекс эффективности операционных</t>
  </si>
  <si>
    <t>%</t>
  </si>
  <si>
    <t>расходов (ИР)</t>
  </si>
  <si>
    <t>Индекс изменения количества активов (ИКА)</t>
  </si>
  <si>
    <t>количество условных единиц, относящихся</t>
  </si>
  <si>
    <t>к активам, необходимым для осуществления</t>
  </si>
  <si>
    <t>регулируемой деятельности</t>
  </si>
  <si>
    <t>установленная тепловая мощность источника</t>
  </si>
  <si>
    <t>Гкал/ч</t>
  </si>
  <si>
    <t>тепловой энергии</t>
  </si>
  <si>
    <t>Коэффициент эластичности затрат по росту</t>
  </si>
  <si>
    <t>Операционные (подконтрольные) расходы</t>
  </si>
  <si>
    <t>тыс. руб.</t>
  </si>
  <si>
    <t>2020-2024</t>
  </si>
  <si>
    <t>об установлении долгосрочных предельных (минимальных и (или) максимальных) уровней цен (тарифов) на электрическую энергию (мощность) в технологически изолированных территориальных электроэнергетических системах, произведенную АО «КЭС» на генерирующих объектах, расположенных в п. Октябрьский Усть-Большерецкого района Камчатского края и потребляемую объектами, введенными в эксплуатацию после 1 июля 2017 года, в целях заключения двусторонних договоров купли-продажи электрической энергии</t>
  </si>
  <si>
    <t>2023 г.</t>
  </si>
  <si>
    <t>2024 г.</t>
  </si>
  <si>
    <t>на год 2023</t>
  </si>
  <si>
    <t>на год 2024</t>
  </si>
  <si>
    <t>2023 по дан-</t>
  </si>
  <si>
    <t>2024 по дан-</t>
  </si>
  <si>
    <t>организации — всего</t>
  </si>
  <si>
    <t xml:space="preserve"> *** АО "КЭС" является субъектом малого предпринимательства, квартальная, </t>
  </si>
  <si>
    <t>полугодовая  отчетность не ведется</t>
  </si>
  <si>
    <r>
      <t>активов (К</t>
    </r>
    <r>
      <rPr>
        <vertAlign val="subscript"/>
        <sz val="12"/>
        <rFont val="Times New Roman"/>
        <family val="1"/>
        <charset val="204"/>
      </rPr>
      <t>эл</t>
    </r>
    <r>
      <rPr>
        <sz val="12"/>
        <rFont val="Times New Roman"/>
        <family val="1"/>
        <charset val="204"/>
      </rPr>
      <t>)</t>
    </r>
  </si>
  <si>
    <t>Проект Инвестиционной программы по ВЭУ 13,14 подан в РСТ КК  письмом АО "КЭС" от 04.03.2020 № 173</t>
  </si>
</sst>
</file>

<file path=xl/styles.xml><?xml version="1.0" encoding="utf-8"?>
<styleSheet xmlns="http://schemas.openxmlformats.org/spreadsheetml/2006/main">
  <numFmts count="5">
    <numFmt numFmtId="164" formatCode="0.000"/>
    <numFmt numFmtId="165" formatCode="#,##0.000"/>
    <numFmt numFmtId="166" formatCode="#,##0.0000"/>
    <numFmt numFmtId="167" formatCode="#,##0.0"/>
    <numFmt numFmtId="168" formatCode="&quot;$&quot;#,##0_);[Red]\(&quot;$&quot;#,##0\)"/>
  </numFmts>
  <fonts count="29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4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Arial Cyr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u/>
      <sz val="10"/>
      <color indexed="12"/>
      <name val="Arial Cyr"/>
      <charset val="204"/>
    </font>
    <font>
      <sz val="12"/>
      <name val="Arial"/>
      <family val="2"/>
      <charset val="204"/>
    </font>
    <font>
      <sz val="8"/>
      <name val="Helv"/>
      <charset val="204"/>
    </font>
    <font>
      <sz val="11"/>
      <color indexed="62"/>
      <name val="Calibri"/>
      <family val="2"/>
      <charset val="204"/>
    </font>
    <font>
      <b/>
      <u/>
      <sz val="9"/>
      <color indexed="12"/>
      <name val="Tahoma"/>
      <family val="2"/>
      <charset val="204"/>
    </font>
    <font>
      <sz val="9"/>
      <name val="Tahoma"/>
      <family val="2"/>
      <charset val="204"/>
    </font>
    <font>
      <sz val="8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vertAlign val="subscript"/>
      <sz val="12"/>
      <name val="Times New Roman"/>
      <family val="1"/>
      <charset val="204"/>
    </font>
    <font>
      <sz val="7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0" fontId="14" fillId="0" borderId="0"/>
    <xf numFmtId="0" fontId="15" fillId="0" borderId="0"/>
    <xf numFmtId="168" fontId="16" fillId="0" borderId="0" applyFont="0" applyFill="0" applyBorder="0" applyAlignment="0" applyProtection="0"/>
    <xf numFmtId="0" fontId="17" fillId="0" borderId="0" applyFill="0" applyBorder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0" borderId="0"/>
    <xf numFmtId="0" fontId="17" fillId="0" borderId="0" applyFill="0" applyBorder="0" applyProtection="0">
      <alignment vertical="center"/>
    </xf>
    <xf numFmtId="0" fontId="17" fillId="0" borderId="0" applyFill="0" applyBorder="0" applyProtection="0">
      <alignment vertical="center"/>
    </xf>
    <xf numFmtId="0" fontId="22" fillId="3" borderId="13" applyNumberFormat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/>
    <xf numFmtId="49" fontId="24" fillId="0" borderId="0" applyBorder="0">
      <alignment vertical="top"/>
    </xf>
    <xf numFmtId="0" fontId="15" fillId="0" borderId="0"/>
  </cellStyleXfs>
  <cellXfs count="16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/>
    </xf>
    <xf numFmtId="4" fontId="1" fillId="0" borderId="3" xfId="0" applyNumberFormat="1" applyFont="1" applyBorder="1" applyAlignment="1">
      <alignment vertical="top"/>
    </xf>
    <xf numFmtId="4" fontId="13" fillId="0" borderId="3" xfId="0" applyNumberFormat="1" applyFont="1" applyBorder="1" applyAlignment="1">
      <alignment vertical="top"/>
    </xf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center" vertical="top"/>
    </xf>
    <xf numFmtId="0" fontId="1" fillId="2" borderId="0" xfId="0" applyFont="1" applyFill="1" applyBorder="1" applyAlignment="1">
      <alignment horizontal="left"/>
    </xf>
    <xf numFmtId="165" fontId="1" fillId="2" borderId="0" xfId="0" applyNumberFormat="1" applyFont="1" applyFill="1" applyBorder="1" applyAlignment="1">
      <alignment horizontal="center" vertical="top"/>
    </xf>
    <xf numFmtId="14" fontId="1" fillId="0" borderId="0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1" fillId="0" borderId="0" xfId="1" applyFont="1" applyAlignment="1">
      <alignment horizontal="center"/>
    </xf>
    <xf numFmtId="0" fontId="26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0" fontId="1" fillId="0" borderId="0" xfId="1" applyFont="1" applyAlignment="1">
      <alignment horizontal="right"/>
    </xf>
    <xf numFmtId="0" fontId="12" fillId="0" borderId="0" xfId="1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right"/>
    </xf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49" fontId="26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2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top"/>
    </xf>
    <xf numFmtId="3" fontId="1" fillId="2" borderId="0" xfId="0" applyNumberFormat="1" applyFont="1" applyFill="1" applyBorder="1" applyAlignment="1">
      <alignment horizontal="center" vertical="top"/>
    </xf>
    <xf numFmtId="3" fontId="9" fillId="2" borderId="0" xfId="0" applyNumberFormat="1" applyFont="1" applyFill="1" applyBorder="1" applyAlignment="1">
      <alignment horizontal="justify" vertical="top"/>
    </xf>
    <xf numFmtId="165" fontId="1" fillId="2" borderId="0" xfId="0" applyNumberFormat="1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left" vertical="top"/>
    </xf>
    <xf numFmtId="3" fontId="2" fillId="2" borderId="0" xfId="0" applyNumberFormat="1" applyFont="1" applyFill="1" applyBorder="1" applyAlignment="1">
      <alignment horizontal="justify" vertical="top" wrapText="1"/>
    </xf>
    <xf numFmtId="167" fontId="1" fillId="2" borderId="0" xfId="0" applyNumberFormat="1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left"/>
    </xf>
    <xf numFmtId="0" fontId="1" fillId="2" borderId="0" xfId="0" applyNumberFormat="1" applyFont="1" applyFill="1" applyBorder="1" applyAlignment="1">
      <alignment horizontal="center" vertical="top"/>
    </xf>
    <xf numFmtId="3" fontId="8" fillId="2" borderId="0" xfId="0" applyNumberFormat="1" applyFont="1" applyFill="1" applyBorder="1" applyAlignment="1">
      <alignment horizontal="center" vertical="distributed" wrapText="1"/>
    </xf>
    <xf numFmtId="2" fontId="8" fillId="2" borderId="0" xfId="0" applyNumberFormat="1" applyFont="1" applyFill="1" applyBorder="1" applyAlignment="1">
      <alignment horizontal="center" vertical="top" wrapText="1"/>
    </xf>
    <xf numFmtId="164" fontId="8" fillId="2" borderId="0" xfId="0" applyNumberFormat="1" applyFont="1" applyFill="1" applyBorder="1" applyAlignment="1">
      <alignment horizontal="center" vertical="top" wrapText="1"/>
    </xf>
    <xf numFmtId="166" fontId="1" fillId="2" borderId="0" xfId="0" applyNumberFormat="1" applyFont="1" applyFill="1" applyBorder="1" applyAlignment="1">
      <alignment horizontal="center" vertical="top"/>
    </xf>
    <xf numFmtId="4" fontId="1" fillId="2" borderId="0" xfId="0" applyNumberFormat="1" applyFont="1" applyFill="1" applyBorder="1" applyAlignment="1">
      <alignment horizontal="center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165" fontId="1" fillId="2" borderId="0" xfId="0" applyNumberFormat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 vertical="top"/>
    </xf>
    <xf numFmtId="0" fontId="1" fillId="0" borderId="7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165" fontId="9" fillId="2" borderId="0" xfId="0" applyNumberFormat="1" applyFont="1" applyFill="1" applyBorder="1" applyAlignment="1">
      <alignment horizontal="center" vertical="top" wrapText="1"/>
    </xf>
    <xf numFmtId="165" fontId="8" fillId="2" borderId="0" xfId="0" applyNumberFormat="1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/>
    </xf>
    <xf numFmtId="0" fontId="1" fillId="2" borderId="3" xfId="0" applyFont="1" applyFill="1" applyBorder="1" applyAlignment="1">
      <alignment horizontal="center" vertical="top"/>
    </xf>
    <xf numFmtId="2" fontId="1" fillId="2" borderId="3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horizontal="center" vertical="top" wrapText="1"/>
    </xf>
    <xf numFmtId="3" fontId="8" fillId="2" borderId="0" xfId="0" applyNumberFormat="1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center"/>
    </xf>
    <xf numFmtId="14" fontId="1" fillId="0" borderId="0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8" fillId="2" borderId="0" xfId="0" applyFont="1" applyFill="1" applyBorder="1" applyAlignment="1">
      <alignment horizontal="center" vertical="top" wrapText="1"/>
    </xf>
    <xf numFmtId="3" fontId="8" fillId="2" borderId="0" xfId="0" applyNumberFormat="1" applyFont="1" applyFill="1" applyBorder="1" applyAlignment="1">
      <alignment horizontal="center" vertical="justify" wrapTex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5" fontId="1" fillId="0" borderId="0" xfId="0" applyNumberFormat="1" applyFont="1" applyBorder="1" applyAlignment="1">
      <alignment horizontal="center" vertical="top"/>
    </xf>
    <xf numFmtId="164" fontId="1" fillId="0" borderId="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4" fontId="13" fillId="0" borderId="0" xfId="0" applyNumberFormat="1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12" fillId="0" borderId="10" xfId="1" applyFont="1" applyBorder="1" applyAlignment="1">
      <alignment horizontal="right" vertical="top"/>
    </xf>
    <xf numFmtId="3" fontId="12" fillId="0" borderId="10" xfId="1" applyNumberFormat="1" applyFont="1" applyBorder="1" applyAlignment="1">
      <alignment horizontal="right" vertical="top"/>
    </xf>
    <xf numFmtId="0" fontId="12" fillId="0" borderId="11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2" xfId="1" applyFont="1" applyBorder="1" applyAlignment="1">
      <alignment horizontal="left" vertical="top"/>
    </xf>
    <xf numFmtId="49" fontId="12" fillId="0" borderId="10" xfId="1" applyNumberFormat="1" applyFont="1" applyBorder="1" applyAlignment="1">
      <alignment vertical="top"/>
    </xf>
    <xf numFmtId="0" fontId="12" fillId="0" borderId="10" xfId="1" applyFont="1" applyBorder="1" applyAlignment="1">
      <alignment horizontal="left" vertical="top"/>
    </xf>
    <xf numFmtId="0" fontId="12" fillId="0" borderId="9" xfId="1" applyFont="1" applyBorder="1" applyAlignment="1">
      <alignment horizontal="left" vertical="top"/>
    </xf>
    <xf numFmtId="0" fontId="12" fillId="0" borderId="11" xfId="1" applyFont="1" applyBorder="1" applyAlignment="1">
      <alignment horizontal="left" vertical="top"/>
    </xf>
    <xf numFmtId="0" fontId="12" fillId="0" borderId="9" xfId="1" applyFont="1" applyBorder="1" applyAlignment="1">
      <alignment horizontal="center" vertical="center"/>
    </xf>
    <xf numFmtId="0" fontId="26" fillId="0" borderId="0" xfId="1" applyFont="1" applyAlignment="1">
      <alignment horizontal="left"/>
    </xf>
    <xf numFmtId="0" fontId="14" fillId="0" borderId="0" xfId="0" applyFont="1" applyAlignment="1"/>
    <xf numFmtId="3" fontId="1" fillId="0" borderId="10" xfId="1" applyNumberFormat="1" applyFont="1" applyBorder="1" applyAlignment="1">
      <alignment horizontal="right" vertical="center"/>
    </xf>
    <xf numFmtId="0" fontId="1" fillId="0" borderId="10" xfId="1" applyFont="1" applyBorder="1" applyAlignment="1">
      <alignment horizontal="right" vertical="center"/>
    </xf>
    <xf numFmtId="0" fontId="1" fillId="0" borderId="5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7" xfId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10" xfId="1" applyFont="1" applyBorder="1" applyAlignment="1">
      <alignment horizontal="left" vertical="center"/>
    </xf>
    <xf numFmtId="0" fontId="1" fillId="0" borderId="2" xfId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5" xfId="1" applyFont="1" applyBorder="1" applyAlignment="1">
      <alignment horizontal="left" vertical="center"/>
    </xf>
    <xf numFmtId="0" fontId="1" fillId="0" borderId="0" xfId="1" applyFont="1" applyBorder="1" applyAlignment="1">
      <alignment horizontal="left" vertical="center"/>
    </xf>
    <xf numFmtId="0" fontId="1" fillId="0" borderId="6" xfId="1" applyFont="1" applyBorder="1" applyAlignment="1">
      <alignment horizontal="left" vertical="center"/>
    </xf>
    <xf numFmtId="0" fontId="1" fillId="0" borderId="14" xfId="1" applyFont="1" applyBorder="1" applyAlignment="1">
      <alignment horizontal="left" vertical="center"/>
    </xf>
    <xf numFmtId="0" fontId="1" fillId="0" borderId="15" xfId="1" applyFont="1" applyBorder="1" applyAlignment="1">
      <alignment horizontal="left" vertical="center"/>
    </xf>
    <xf numFmtId="0" fontId="1" fillId="0" borderId="16" xfId="1" applyFont="1" applyBorder="1" applyAlignment="1">
      <alignment horizontal="left" vertical="center"/>
    </xf>
    <xf numFmtId="0" fontId="1" fillId="0" borderId="14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4" fillId="0" borderId="18" xfId="0" applyFont="1" applyBorder="1" applyAlignment="1"/>
    <xf numFmtId="0" fontId="14" fillId="0" borderId="19" xfId="0" applyFont="1" applyBorder="1" applyAlignment="1"/>
    <xf numFmtId="0" fontId="26" fillId="0" borderId="0" xfId="1" applyFont="1" applyAlignment="1">
      <alignment horizontal="center"/>
    </xf>
    <xf numFmtId="0" fontId="14" fillId="0" borderId="0" xfId="0" applyFont="1" applyAlignment="1">
      <alignment horizontal="center"/>
    </xf>
  </cellXfs>
  <cellStyles count="16">
    <cellStyle name=" 1" xfId="2"/>
    <cellStyle name="Currency [0]" xfId="3"/>
    <cellStyle name="Currency2" xfId="4"/>
    <cellStyle name="Followed Hyperlink" xfId="5"/>
    <cellStyle name="Hyperlink" xfId="6"/>
    <cellStyle name="normal" xfId="7"/>
    <cellStyle name="Normal1" xfId="8"/>
    <cellStyle name="Normal2" xfId="9"/>
    <cellStyle name="Percent1" xfId="10"/>
    <cellStyle name="Ввод  2" xfId="11"/>
    <cellStyle name="Гиперссылка 2" xfId="12"/>
    <cellStyle name="Обычный" xfId="0" builtinId="0"/>
    <cellStyle name="Обычный 2" xfId="1"/>
    <cellStyle name="Обычный 3" xfId="13"/>
    <cellStyle name="Обычный 4" xfId="14"/>
    <cellStyle name="Стиль 1" xfId="1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okes.ru/&#1055;&#1040;&#1055;&#1050;&#1040;%20&#1044;&#1051;&#1071;%20&#1054;&#1041;&#1052;&#1045;&#1053;&#1040;/&#1048;&#1056;&#1048;&#1053;&#1040;%20&#1042;&#1051;&#1040;&#1044;&#1048;&#1052;&#1048;&#1056;&#1054;&#1042;&#1053;&#1040;/&#1058;&#1072;&#1088;&#1080;&#1092;&#1099;%202020/&#1054;&#1082;&#1090;&#1103;&#1073;&#1088;&#1100;&#1089;&#1082;&#1080;&#1081;%202020%20&#107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72;&#1088;&#1080;&#1092;%20&#1042;&#1069;&#1059;%202020-2024%20&#1075;&#1075;.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НВВ долгоср"/>
      <sheetName val="подконтр"/>
      <sheetName val="подконтр 2020-2022"/>
      <sheetName val="неподконтр"/>
      <sheetName val="ресурсы"/>
      <sheetName val="Сводный расчет"/>
      <sheetName val="Расчет ср. уровня"/>
      <sheetName val="27"/>
      <sheetName val="Прил.1"/>
      <sheetName val="П1.1.1 - 1.1.2"/>
      <sheetName val="П1.2.1"/>
      <sheetName val="П1.2.2"/>
      <sheetName val="3"/>
      <sheetName val="П1.4"/>
      <sheetName val="П1.5"/>
      <sheetName val="6а"/>
      <sheetName val="6б (2018)"/>
      <sheetName val="6б (2019)"/>
      <sheetName val="6б (2020)"/>
      <sheetName val="6б (1 пг)"/>
      <sheetName val="6б (2 пг)"/>
      <sheetName val="6б (1кв 2019)"/>
      <sheetName val="9"/>
      <sheetName val="10"/>
      <sheetName val="11"/>
      <sheetName val="12"/>
      <sheetName val="15"/>
      <sheetName val="15 -1"/>
      <sheetName val="15 -1-1"/>
      <sheetName val="15 -1-2"/>
      <sheetName val="15-2"/>
      <sheetName val="15-2-1"/>
      <sheetName val="15-2-2"/>
      <sheetName val="16"/>
      <sheetName val="16-1"/>
      <sheetName val="16-1-1"/>
      <sheetName val="16-1-2"/>
      <sheetName val="16-2"/>
      <sheetName val="16-2-1"/>
      <sheetName val="16-2-2"/>
      <sheetName val="17"/>
      <sheetName val="17-1"/>
      <sheetName val="17-1-1"/>
      <sheetName val="17-1-2"/>
      <sheetName val="17-2"/>
      <sheetName val="17-2-1"/>
      <sheetName val="17-2-2"/>
      <sheetName val="аморт 7-8"/>
      <sheetName val="аморт 9"/>
      <sheetName val="20.1-5 ф 2018"/>
      <sheetName val="20.1-5 п 2019-20"/>
      <sheetName val="18"/>
      <sheetName val="18.1"/>
      <sheetName val="18.2"/>
      <sheetName val="20"/>
      <sheetName val="20-1"/>
      <sheetName val="20-1-1"/>
      <sheetName val="20-1-2"/>
      <sheetName val="20-2"/>
      <sheetName val="20-2-1"/>
      <sheetName val="20-2-2"/>
      <sheetName val="21 (2)"/>
      <sheetName val="21.1-5"/>
      <sheetName val="22 ГЕНЕРАЦИЯ"/>
      <sheetName val="23"/>
      <sheetName val="24"/>
      <sheetName val="25"/>
      <sheetName val="26"/>
      <sheetName val="1.29"/>
      <sheetName val="Прил.2"/>
      <sheetName val="2.1"/>
      <sheetName val="2.2"/>
      <sheetName val="Лист1 (2)"/>
      <sheetName val="1"/>
      <sheetName val="2-1"/>
      <sheetName val="2-2 доп."/>
      <sheetName val="4"/>
      <sheetName val="5 доп."/>
      <sheetName val="5 Мощность"/>
      <sheetName val="15 (доп)"/>
      <sheetName val="Кредит"/>
      <sheetName val="Хознужды"/>
      <sheetName val="Инвестиции"/>
      <sheetName val="Амортиз"/>
      <sheetName val="Приложение 2"/>
      <sheetName val="Пояснит."/>
    </sheetNames>
    <sheetDataSet>
      <sheetData sheetId="0" refreshError="1"/>
      <sheetData sheetId="1" refreshError="1"/>
      <sheetData sheetId="2" refreshError="1">
        <row r="23">
          <cell r="EO23">
            <v>11430</v>
          </cell>
        </row>
        <row r="24">
          <cell r="EO24">
            <v>31848.957548521739</v>
          </cell>
        </row>
        <row r="49">
          <cell r="EO49">
            <v>49448.107548521744</v>
          </cell>
          <cell r="FJ49">
            <v>31478.816881152248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7">
          <cell r="Q7">
            <v>6.9832090000000004</v>
          </cell>
          <cell r="S7">
            <v>7.9268830000000001</v>
          </cell>
        </row>
        <row r="38">
          <cell r="Q38">
            <v>23.390518</v>
          </cell>
          <cell r="R38">
            <v>20.188169333333288</v>
          </cell>
        </row>
      </sheetData>
      <sheetData sheetId="13" refreshError="1"/>
      <sheetData sheetId="14" refreshError="1"/>
      <sheetData sheetId="15" refreshError="1"/>
      <sheetData sheetId="16" refreshError="1">
        <row r="69">
          <cell r="E69">
            <v>2.1353469999999999</v>
          </cell>
        </row>
        <row r="72">
          <cell r="L72">
            <v>6.2541493200534752</v>
          </cell>
        </row>
        <row r="76">
          <cell r="K76">
            <v>1.9783580000000001</v>
          </cell>
        </row>
        <row r="79">
          <cell r="L79">
            <v>7.7677337317412727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110">
          <cell r="I110">
            <v>428.8</v>
          </cell>
        </row>
        <row r="120">
          <cell r="I120">
            <v>428.75970196892899</v>
          </cell>
        </row>
      </sheetData>
      <sheetData sheetId="24" refreshError="1"/>
      <sheetData sheetId="25" refreshError="1">
        <row r="54">
          <cell r="E54">
            <v>0.10007338</v>
          </cell>
        </row>
        <row r="59">
          <cell r="E59">
            <v>0.24759965</v>
          </cell>
        </row>
      </sheetData>
      <sheetData sheetId="26" refreshError="1"/>
      <sheetData sheetId="27" refreshError="1">
        <row r="13">
          <cell r="P13">
            <v>3674.2757989639194</v>
          </cell>
          <cell r="Q13">
            <v>9796.5393173039593</v>
          </cell>
        </row>
        <row r="24">
          <cell r="P24">
            <v>19060</v>
          </cell>
        </row>
        <row r="59">
          <cell r="P59">
            <v>285899.98678056395</v>
          </cell>
          <cell r="Q59">
            <v>242023.92933236589</v>
          </cell>
        </row>
        <row r="73">
          <cell r="Q73">
            <v>264239.35466262186</v>
          </cell>
        </row>
      </sheetData>
      <sheetData sheetId="28" refreshError="1">
        <row r="13">
          <cell r="O13">
            <v>3674.2757989639194</v>
          </cell>
        </row>
        <row r="24">
          <cell r="O24">
            <v>7411</v>
          </cell>
          <cell r="P24">
            <v>9153.0466398348199</v>
          </cell>
        </row>
        <row r="59">
          <cell r="O59">
            <v>93344.043655520451</v>
          </cell>
          <cell r="P59">
            <v>139081.33013206438</v>
          </cell>
        </row>
        <row r="70">
          <cell r="O70">
            <v>6.8809790000000008</v>
          </cell>
        </row>
        <row r="72">
          <cell r="O72">
            <v>5162.3930434782606</v>
          </cell>
          <cell r="P72">
            <v>11680.166000461066</v>
          </cell>
        </row>
        <row r="73">
          <cell r="O73">
            <v>98506.436698998717</v>
          </cell>
          <cell r="P73">
            <v>150761.49613252544</v>
          </cell>
        </row>
        <row r="80">
          <cell r="O80">
            <v>563.50726400096664</v>
          </cell>
        </row>
        <row r="81">
          <cell r="O81">
            <v>94628.955049060605</v>
          </cell>
        </row>
      </sheetData>
      <sheetData sheetId="29" refreshError="1"/>
      <sheetData sheetId="30" refreshError="1"/>
      <sheetData sheetId="31" refreshError="1">
        <row r="17">
          <cell r="P17">
            <v>28435.404942457044</v>
          </cell>
        </row>
        <row r="52">
          <cell r="P52">
            <v>1165.3161204696701</v>
          </cell>
        </row>
        <row r="72">
          <cell r="O72">
            <v>197697.55008156522</v>
          </cell>
          <cell r="P72">
            <v>113477.85853009642</v>
          </cell>
        </row>
        <row r="73">
          <cell r="O73">
            <v>8.4520381327837732</v>
          </cell>
        </row>
      </sheetData>
      <sheetData sheetId="32" refreshError="1"/>
      <sheetData sheetId="33" refreshError="1"/>
      <sheetData sheetId="34" refreshError="1"/>
      <sheetData sheetId="35" refreshError="1">
        <row r="9">
          <cell r="P9">
            <v>26</v>
          </cell>
          <cell r="Q9">
            <v>26</v>
          </cell>
        </row>
        <row r="32">
          <cell r="P32">
            <v>132011.9608</v>
          </cell>
          <cell r="Q32">
            <v>107088.28965200001</v>
          </cell>
        </row>
      </sheetData>
      <sheetData sheetId="36" refreshError="1"/>
      <sheetData sheetId="37" refreshError="1"/>
      <sheetData sheetId="38" refreshError="1">
        <row r="9">
          <cell r="P9">
            <v>20</v>
          </cell>
          <cell r="Q9">
            <v>21.8932954027633</v>
          </cell>
        </row>
        <row r="32">
          <cell r="P32">
            <v>132011.9608</v>
          </cell>
          <cell r="Q32">
            <v>107088.28965200001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64">
          <cell r="B64">
            <v>2542.3728813559323</v>
          </cell>
          <cell r="C64">
            <v>16207.62711864407</v>
          </cell>
        </row>
      </sheetData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>
        <row r="15">
          <cell r="L15">
            <v>15302</v>
          </cell>
        </row>
      </sheetData>
      <sheetData sheetId="60" refreshError="1"/>
      <sheetData sheetId="61" refreshError="1"/>
      <sheetData sheetId="62" refreshError="1"/>
      <sheetData sheetId="63" refreshError="1">
        <row r="10">
          <cell r="N10">
            <v>0</v>
          </cell>
        </row>
        <row r="12">
          <cell r="O12">
            <v>7916.8124767678792</v>
          </cell>
        </row>
        <row r="29">
          <cell r="N29">
            <v>2892.48</v>
          </cell>
          <cell r="O29">
            <v>2788.4437910808001</v>
          </cell>
        </row>
      </sheetData>
      <sheetData sheetId="64" refreshError="1"/>
      <sheetData sheetId="65" refreshError="1"/>
      <sheetData sheetId="66" refreshError="1">
        <row r="35">
          <cell r="P35">
            <v>2634.2184999999999</v>
          </cell>
        </row>
      </sheetData>
      <sheetData sheetId="67" refreshError="1">
        <row r="39">
          <cell r="K39">
            <v>1.6719071325999999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мин. и макс. тарифы"/>
      <sheetName val="НВВ долгоср"/>
      <sheetName val="подконтр"/>
      <sheetName val="подконтр 2020-2024"/>
      <sheetName val="неподконтр"/>
      <sheetName val="ресурсы"/>
      <sheetName val="Сводный расчет"/>
      <sheetName val="Расчет ср. уровня"/>
      <sheetName val="27"/>
      <sheetName val="Прил.1"/>
      <sheetName val="П1.1.1 - 1.1.2"/>
      <sheetName val="П1.2.1"/>
      <sheetName val="П1.2.2"/>
      <sheetName val="3"/>
      <sheetName val="П1.4"/>
      <sheetName val="П1.5"/>
      <sheetName val="6а"/>
      <sheetName val="6б (2018)"/>
      <sheetName val="6б (2019)"/>
      <sheetName val="6б (2020)"/>
      <sheetName val="6б (1 пг)"/>
      <sheetName val="6б (2 пг)"/>
      <sheetName val="6б (1кв 2019)"/>
      <sheetName val="9"/>
      <sheetName val="10"/>
      <sheetName val="11"/>
      <sheetName val="12"/>
      <sheetName val="15"/>
      <sheetName val="15 -1"/>
      <sheetName val="15 -1-1"/>
      <sheetName val="15 -1-2"/>
      <sheetName val="15-2"/>
      <sheetName val="15-2-1"/>
      <sheetName val="15-2-2"/>
      <sheetName val="16"/>
      <sheetName val="16-1"/>
      <sheetName val="16-1-1"/>
      <sheetName val="16-1-2"/>
      <sheetName val="16-2"/>
      <sheetName val="16-2-1"/>
      <sheetName val="16-2-2"/>
      <sheetName val="17"/>
      <sheetName val="17-1"/>
      <sheetName val="17-1-1"/>
      <sheetName val="17-1-2"/>
      <sheetName val="17-2"/>
      <sheetName val="17-2-1"/>
      <sheetName val="17-2-2"/>
      <sheetName val="аморт 7-8"/>
      <sheetName val="аморт 9"/>
      <sheetName val="20.1-5 ф 2018"/>
      <sheetName val="20.1-5 п 2019-20"/>
      <sheetName val="18"/>
      <sheetName val="18.1"/>
      <sheetName val="18.2"/>
      <sheetName val="20"/>
      <sheetName val="20-1"/>
      <sheetName val="20-1-1"/>
      <sheetName val="20-1-2"/>
      <sheetName val="20-2"/>
      <sheetName val="20-2-1"/>
      <sheetName val="20-2-2"/>
      <sheetName val="21 (2)"/>
      <sheetName val="21.1-5"/>
      <sheetName val="22 ГЕНЕРАЦИЯ"/>
      <sheetName val="23"/>
      <sheetName val="24"/>
      <sheetName val="25"/>
      <sheetName val="26"/>
      <sheetName val="1.29"/>
      <sheetName val="Прил.2"/>
      <sheetName val="2.1"/>
      <sheetName val="2.2"/>
      <sheetName val="Лист1 (2)"/>
      <sheetName val="1"/>
      <sheetName val="2-1"/>
      <sheetName val="2-2 доп."/>
      <sheetName val="4"/>
      <sheetName val="5 доп."/>
      <sheetName val="5 Мощность"/>
      <sheetName val="15 (доп)"/>
      <sheetName val="Кредит"/>
      <sheetName val="Хознужды"/>
      <sheetName val="Инвестиции"/>
      <sheetName val="Амортиз"/>
      <sheetName val="Приложение 2"/>
      <sheetName val="Пояснит."/>
    </sheetNames>
    <sheetDataSet>
      <sheetData sheetId="0"/>
      <sheetData sheetId="1"/>
      <sheetData sheetId="2">
        <row r="12">
          <cell r="AU12">
            <v>25411.892398096919</v>
          </cell>
        </row>
        <row r="14">
          <cell r="AU14">
            <v>13210.924327408147</v>
          </cell>
          <cell r="BQ14">
            <v>13311.486429484799</v>
          </cell>
          <cell r="CM14">
            <v>13416.025400234706</v>
          </cell>
          <cell r="DI14">
            <v>13524.641390843859</v>
          </cell>
          <cell r="EE14">
            <v>13637.493405086771</v>
          </cell>
        </row>
        <row r="18">
          <cell r="AU18">
            <v>51549.080571333332</v>
          </cell>
          <cell r="BQ18">
            <v>33065</v>
          </cell>
          <cell r="CM18">
            <v>33342</v>
          </cell>
          <cell r="DI18">
            <v>33629</v>
          </cell>
          <cell r="EE18">
            <v>33928</v>
          </cell>
        </row>
      </sheetData>
      <sheetData sheetId="3">
        <row r="49">
          <cell r="CY49">
            <v>25411.892398096919</v>
          </cell>
        </row>
      </sheetData>
      <sheetData sheetId="4">
        <row r="25">
          <cell r="BA25">
            <v>25411.892398096919</v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1">
          <cell r="BU11">
            <v>1.6</v>
          </cell>
        </row>
        <row r="20">
          <cell r="BU20">
            <v>1.6</v>
          </cell>
        </row>
        <row r="25">
          <cell r="BU25">
            <v>2.2400000000000003E-2</v>
          </cell>
        </row>
      </sheetData>
      <sheetData sheetId="12"/>
      <sheetData sheetId="13">
        <row r="7">
          <cell r="T7">
            <v>1.5209999999999999</v>
          </cell>
        </row>
        <row r="38">
          <cell r="T38">
            <v>1.499706</v>
          </cell>
        </row>
      </sheetData>
      <sheetData sheetId="14"/>
      <sheetData sheetId="15"/>
      <sheetData sheetId="16"/>
      <sheetData sheetId="17">
        <row r="94">
          <cell r="L94">
            <v>0.33914654002713701</v>
          </cell>
        </row>
        <row r="99">
          <cell r="L99">
            <v>0.27249454545454549</v>
          </cell>
        </row>
        <row r="104">
          <cell r="L104">
            <v>0.40003974793989333</v>
          </cell>
        </row>
      </sheetData>
      <sheetData sheetId="18"/>
      <sheetData sheetId="19"/>
      <sheetData sheetId="20"/>
      <sheetData sheetId="21"/>
      <sheetData sheetId="22"/>
      <sheetData sheetId="23"/>
      <sheetData sheetId="24">
        <row r="141">
          <cell r="I141">
            <v>0</v>
          </cell>
        </row>
      </sheetData>
      <sheetData sheetId="25"/>
      <sheetData sheetId="26">
        <row r="69">
          <cell r="E69">
            <v>0</v>
          </cell>
        </row>
      </sheetData>
      <sheetData sheetId="27"/>
      <sheetData sheetId="28">
        <row r="13">
          <cell r="S13">
            <v>0</v>
          </cell>
        </row>
        <row r="17">
          <cell r="S17">
            <v>3455.2815999999998</v>
          </cell>
        </row>
        <row r="24">
          <cell r="S24">
            <v>10631.052884208148</v>
          </cell>
        </row>
        <row r="52">
          <cell r="S52">
            <v>9802.2587980969201</v>
          </cell>
        </row>
        <row r="59">
          <cell r="S59">
            <v>38622.816725505065</v>
          </cell>
        </row>
        <row r="73">
          <cell r="S73">
            <v>90171.897296838404</v>
          </cell>
        </row>
      </sheetData>
      <sheetData sheetId="29">
        <row r="24">
          <cell r="R24">
            <v>10631.052884208148</v>
          </cell>
        </row>
        <row r="59">
          <cell r="R59">
            <v>38622.816725505065</v>
          </cell>
        </row>
        <row r="72">
          <cell r="R72">
            <v>51549.080571333332</v>
          </cell>
        </row>
        <row r="73">
          <cell r="R73">
            <v>90171.897296838404</v>
          </cell>
        </row>
      </sheetData>
      <sheetData sheetId="30"/>
      <sheetData sheetId="31"/>
      <sheetData sheetId="32">
        <row r="72">
          <cell r="S72">
            <v>0</v>
          </cell>
          <cell r="T72">
            <v>0</v>
          </cell>
        </row>
      </sheetData>
      <sheetData sheetId="33"/>
      <sheetData sheetId="34"/>
      <sheetData sheetId="35"/>
      <sheetData sheetId="36">
        <row r="9">
          <cell r="S9">
            <v>2</v>
          </cell>
        </row>
        <row r="32">
          <cell r="S32">
            <v>142228.30720000001</v>
          </cell>
        </row>
      </sheetData>
      <sheetData sheetId="37"/>
      <sheetData sheetId="38"/>
      <sheetData sheetId="39">
        <row r="32">
          <cell r="S32">
            <v>142228.30720000001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12">
          <cell r="Q12">
            <v>38318</v>
          </cell>
        </row>
      </sheetData>
      <sheetData sheetId="64">
        <row r="12">
          <cell r="Q12">
            <v>38318</v>
          </cell>
        </row>
        <row r="29">
          <cell r="Q29">
            <v>0</v>
          </cell>
        </row>
      </sheetData>
      <sheetData sheetId="65">
        <row r="67">
          <cell r="X67">
            <v>0</v>
          </cell>
          <cell r="Y67">
            <v>0</v>
          </cell>
        </row>
        <row r="71">
          <cell r="X71">
            <v>0</v>
          </cell>
          <cell r="Y71">
            <v>0</v>
          </cell>
        </row>
        <row r="73">
          <cell r="X73">
            <v>27598.686164005016</v>
          </cell>
          <cell r="Y73">
            <v>18768.530244144593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>
        <row r="61">
          <cell r="G61">
            <v>0</v>
          </cell>
        </row>
        <row r="64">
          <cell r="G64">
            <v>0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DS19"/>
  <sheetViews>
    <sheetView tabSelected="1" zoomScaleNormal="100" workbookViewId="0">
      <selection activeCell="S19" sqref="S19:DA19"/>
    </sheetView>
  </sheetViews>
  <sheetFormatPr defaultColWidth="1.140625" defaultRowHeight="15.75"/>
  <cols>
    <col min="1" max="16384" width="1.140625" style="12"/>
  </cols>
  <sheetData>
    <row r="1" spans="1:123" s="2" customFormat="1" ht="11.25">
      <c r="DS1" s="36" t="s">
        <v>404</v>
      </c>
    </row>
    <row r="2" spans="1:123" s="2" customFormat="1" ht="11.25">
      <c r="DS2" s="36" t="s">
        <v>0</v>
      </c>
    </row>
    <row r="3" spans="1:123" s="2" customFormat="1" ht="11.25">
      <c r="DS3" s="36" t="s">
        <v>1</v>
      </c>
    </row>
    <row r="4" spans="1:123" s="2" customFormat="1" ht="11.25">
      <c r="DS4" s="36" t="s">
        <v>2</v>
      </c>
    </row>
    <row r="10" spans="1:123" s="37" customFormat="1" ht="18.75">
      <c r="A10" s="43" t="s">
        <v>3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</row>
    <row r="11" spans="1:123" s="37" customFormat="1" ht="111" customHeight="1">
      <c r="A11" s="44" t="s">
        <v>510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</row>
    <row r="12" spans="1:123" s="37" customFormat="1" ht="18.75"/>
    <row r="13" spans="1:123" s="37" customFormat="1" ht="18.75">
      <c r="BI13" s="38" t="s">
        <v>370</v>
      </c>
      <c r="BK13" s="45" t="s">
        <v>509</v>
      </c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D13" s="39" t="s">
        <v>389</v>
      </c>
    </row>
    <row r="14" spans="1:123" s="40" customFormat="1" ht="10.5">
      <c r="BK14" s="42" t="s">
        <v>4</v>
      </c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</row>
    <row r="17" spans="19:105">
      <c r="S17" s="41" t="s">
        <v>377</v>
      </c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</row>
    <row r="18" spans="19:105" s="40" customFormat="1" ht="10.5">
      <c r="S18" s="42" t="s">
        <v>5</v>
      </c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</row>
    <row r="19" spans="19:105">
      <c r="S19" s="41" t="s">
        <v>378</v>
      </c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</row>
  </sheetData>
  <mergeCells count="7">
    <mergeCell ref="S17:DA17"/>
    <mergeCell ref="S18:DA18"/>
    <mergeCell ref="S19:DA19"/>
    <mergeCell ref="A10:DS10"/>
    <mergeCell ref="A11:DS11"/>
    <mergeCell ref="BK13:CB13"/>
    <mergeCell ref="BK14:CB14"/>
  </mergeCells>
  <phoneticPr fontId="0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2:DS24"/>
  <sheetViews>
    <sheetView zoomScaleNormal="100" workbookViewId="0">
      <selection sqref="A1:XFD1048576"/>
    </sheetView>
  </sheetViews>
  <sheetFormatPr defaultColWidth="1.140625" defaultRowHeight="15.75"/>
  <cols>
    <col min="1" max="16384" width="1.140625" style="12"/>
  </cols>
  <sheetData>
    <row r="2" spans="1:123" s="19" customFormat="1" ht="18.75">
      <c r="A2" s="46" t="s">
        <v>391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6"/>
      <c r="DD2" s="46"/>
      <c r="DE2" s="46"/>
      <c r="DF2" s="46"/>
      <c r="DG2" s="46"/>
      <c r="DH2" s="46"/>
      <c r="DI2" s="46"/>
      <c r="DJ2" s="46"/>
      <c r="DK2" s="46"/>
      <c r="DL2" s="46"/>
      <c r="DM2" s="46"/>
      <c r="DN2" s="46"/>
      <c r="DO2" s="46"/>
      <c r="DP2" s="46"/>
      <c r="DQ2" s="46"/>
      <c r="DR2" s="46"/>
      <c r="DS2" s="46"/>
    </row>
    <row r="6" spans="1:123">
      <c r="A6" s="26" t="s">
        <v>6</v>
      </c>
      <c r="U6" s="47" t="s">
        <v>379</v>
      </c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</row>
    <row r="8" spans="1:123">
      <c r="A8" s="26" t="s">
        <v>7</v>
      </c>
      <c r="Z8" s="47" t="s">
        <v>380</v>
      </c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</row>
    <row r="10" spans="1:123">
      <c r="A10" s="26" t="s">
        <v>8</v>
      </c>
      <c r="R10" s="47" t="s">
        <v>371</v>
      </c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</row>
    <row r="12" spans="1:123">
      <c r="A12" s="26" t="s">
        <v>9</v>
      </c>
      <c r="R12" s="47" t="s">
        <v>371</v>
      </c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</row>
    <row r="14" spans="1:123">
      <c r="A14" s="26" t="s">
        <v>10</v>
      </c>
      <c r="F14" s="48" t="s">
        <v>372</v>
      </c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</row>
    <row r="16" spans="1:123">
      <c r="A16" s="26" t="s">
        <v>11</v>
      </c>
      <c r="F16" s="48" t="s">
        <v>373</v>
      </c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</row>
    <row r="18" spans="1:123">
      <c r="A18" s="26" t="s">
        <v>12</v>
      </c>
      <c r="T18" s="47" t="s">
        <v>374</v>
      </c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</row>
    <row r="20" spans="1:123">
      <c r="A20" s="26" t="s">
        <v>13</v>
      </c>
      <c r="X20" s="47" t="s">
        <v>387</v>
      </c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</row>
    <row r="22" spans="1:123">
      <c r="A22" s="26" t="s">
        <v>14</v>
      </c>
      <c r="T22" s="48" t="s">
        <v>381</v>
      </c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</row>
    <row r="24" spans="1:123">
      <c r="A24" s="26" t="s">
        <v>15</v>
      </c>
      <c r="F24" s="48" t="s">
        <v>375</v>
      </c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</row>
  </sheetData>
  <mergeCells count="11">
    <mergeCell ref="F14:AF14"/>
    <mergeCell ref="T18:DS18"/>
    <mergeCell ref="F24:AC24"/>
    <mergeCell ref="T22:BD22"/>
    <mergeCell ref="X20:BR20"/>
    <mergeCell ref="F16:AF16"/>
    <mergeCell ref="A2:DS2"/>
    <mergeCell ref="U6:DS6"/>
    <mergeCell ref="Z8:DS8"/>
    <mergeCell ref="R10:DS10"/>
    <mergeCell ref="R12:DS12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48"/>
  </sheetPr>
  <dimension ref="A1:DS90"/>
  <sheetViews>
    <sheetView topLeftCell="A55" zoomScaleNormal="100" workbookViewId="0">
      <selection activeCell="I78" sqref="I78:AO78"/>
    </sheetView>
  </sheetViews>
  <sheetFormatPr defaultColWidth="1.140625" defaultRowHeight="15.75"/>
  <cols>
    <col min="1" max="40" width="1.140625" style="12"/>
    <col min="41" max="41" width="4" style="12" customWidth="1"/>
    <col min="42" max="42" width="1.140625" style="12"/>
    <col min="43" max="43" width="1.140625" style="12" customWidth="1"/>
    <col min="44" max="57" width="1.140625" style="12"/>
    <col min="58" max="101" width="0" style="12" hidden="1" customWidth="1"/>
    <col min="102" max="122" width="1.140625" style="12"/>
    <col min="123" max="123" width="32.7109375" style="12" customWidth="1"/>
    <col min="124" max="16384" width="1.140625" style="12"/>
  </cols>
  <sheetData>
    <row r="1" spans="1:123" s="19" customFormat="1" ht="18.75">
      <c r="A1" s="46" t="s">
        <v>390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  <c r="DE1" s="46"/>
      <c r="DF1" s="46"/>
      <c r="DG1" s="46"/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</row>
    <row r="3" spans="1:123">
      <c r="A3" s="69" t="s">
        <v>17</v>
      </c>
      <c r="B3" s="70"/>
      <c r="C3" s="70"/>
      <c r="D3" s="70"/>
      <c r="E3" s="70"/>
      <c r="F3" s="70"/>
      <c r="G3" s="70"/>
      <c r="H3" s="71"/>
      <c r="I3" s="69" t="s">
        <v>19</v>
      </c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1"/>
      <c r="AP3" s="69" t="s">
        <v>20</v>
      </c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1"/>
      <c r="BF3" s="72" t="s">
        <v>22</v>
      </c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4"/>
      <c r="CB3" s="69" t="s">
        <v>24</v>
      </c>
      <c r="CC3" s="70"/>
      <c r="CD3" s="70"/>
      <c r="CE3" s="70"/>
      <c r="CF3" s="70"/>
      <c r="CG3" s="70"/>
      <c r="CH3" s="70"/>
      <c r="CI3" s="70"/>
      <c r="CJ3" s="70"/>
      <c r="CK3" s="70"/>
      <c r="CL3" s="70"/>
      <c r="CM3" s="70"/>
      <c r="CN3" s="70"/>
      <c r="CO3" s="70"/>
      <c r="CP3" s="70"/>
      <c r="CQ3" s="70"/>
      <c r="CR3" s="70"/>
      <c r="CS3" s="70"/>
      <c r="CT3" s="70"/>
      <c r="CU3" s="70"/>
      <c r="CV3" s="70"/>
      <c r="CW3" s="71"/>
      <c r="CX3" s="69" t="s">
        <v>23</v>
      </c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70"/>
      <c r="DP3" s="70"/>
      <c r="DQ3" s="70"/>
      <c r="DR3" s="70"/>
      <c r="DS3" s="71"/>
    </row>
    <row r="4" spans="1:123" ht="32.25" customHeight="1">
      <c r="A4" s="75" t="s">
        <v>18</v>
      </c>
      <c r="B4" s="41"/>
      <c r="C4" s="41"/>
      <c r="D4" s="41"/>
      <c r="E4" s="41"/>
      <c r="F4" s="41"/>
      <c r="G4" s="41"/>
      <c r="H4" s="76"/>
      <c r="I4" s="75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76"/>
      <c r="AP4" s="75" t="s">
        <v>21</v>
      </c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76"/>
      <c r="BF4" s="78" t="s">
        <v>405</v>
      </c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80"/>
      <c r="CB4" s="75" t="s">
        <v>406</v>
      </c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76"/>
      <c r="CX4" s="75" t="s">
        <v>407</v>
      </c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76"/>
    </row>
    <row r="5" spans="1:123" ht="18.75">
      <c r="A5" s="66" t="s">
        <v>392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</row>
    <row r="6" spans="1:123" ht="18.75">
      <c r="A6" s="67" t="s">
        <v>363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</row>
    <row r="7" spans="1:123" s="8" customFormat="1">
      <c r="A7" s="65" t="s">
        <v>25</v>
      </c>
      <c r="B7" s="65"/>
      <c r="C7" s="65"/>
      <c r="D7" s="65"/>
      <c r="E7" s="65"/>
      <c r="F7" s="65"/>
      <c r="G7" s="65"/>
      <c r="H7" s="65"/>
      <c r="I7" s="64" t="s">
        <v>26</v>
      </c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/>
      <c r="DP7" s="77"/>
      <c r="DQ7" s="77"/>
      <c r="DR7" s="77"/>
      <c r="DS7" s="77"/>
    </row>
    <row r="8" spans="1:123" s="8" customFormat="1">
      <c r="A8" s="65"/>
      <c r="B8" s="65"/>
      <c r="C8" s="65"/>
      <c r="D8" s="65"/>
      <c r="E8" s="65"/>
      <c r="F8" s="65"/>
      <c r="G8" s="65"/>
      <c r="H8" s="65"/>
      <c r="I8" s="64" t="s">
        <v>27</v>
      </c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</row>
    <row r="9" spans="1:123" s="13" customFormat="1">
      <c r="A9" s="50" t="s">
        <v>32</v>
      </c>
      <c r="B9" s="50"/>
      <c r="C9" s="50"/>
      <c r="D9" s="50"/>
      <c r="E9" s="50"/>
      <c r="F9" s="50"/>
      <c r="G9" s="50"/>
      <c r="H9" s="50"/>
      <c r="I9" s="49" t="s">
        <v>28</v>
      </c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50" t="s">
        <v>33</v>
      </c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1">
        <v>316195</v>
      </c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>
        <f>'[1]15'!$Q$73</f>
        <v>264239.35466262186</v>
      </c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>
        <f>'[2]15'!$S$73</f>
        <v>90171.897296838404</v>
      </c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</row>
    <row r="10" spans="1:123" s="13" customFormat="1">
      <c r="A10" s="50" t="s">
        <v>34</v>
      </c>
      <c r="B10" s="50"/>
      <c r="C10" s="50"/>
      <c r="D10" s="50"/>
      <c r="E10" s="50"/>
      <c r="F10" s="50"/>
      <c r="G10" s="50"/>
      <c r="H10" s="50"/>
      <c r="I10" s="49" t="s">
        <v>29</v>
      </c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50" t="s">
        <v>33</v>
      </c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1">
        <f>BF9-'[1]15'!$P$59</f>
        <v>30295.013219436049</v>
      </c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>
        <f>CB9-'[1]15'!$Q$59</f>
        <v>22215.425330255966</v>
      </c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>
        <f>CX9-'[2]15'!$S$59</f>
        <v>51549.080571333339</v>
      </c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</row>
    <row r="11" spans="1:123" s="13" customFormat="1">
      <c r="A11" s="50" t="s">
        <v>35</v>
      </c>
      <c r="B11" s="50"/>
      <c r="C11" s="50"/>
      <c r="D11" s="50"/>
      <c r="E11" s="50"/>
      <c r="F11" s="50"/>
      <c r="G11" s="50"/>
      <c r="H11" s="50"/>
      <c r="I11" s="49" t="s">
        <v>30</v>
      </c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50" t="s">
        <v>33</v>
      </c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1">
        <f>BF10+'[1]15'!$P$24</f>
        <v>49355.013219436049</v>
      </c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>
        <f>CB10+13703</f>
        <v>35918.425330255966</v>
      </c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>
        <f>CX10+'[2]15'!$S$24</f>
        <v>62180.133455541487</v>
      </c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</row>
    <row r="12" spans="1:123" s="13" customFormat="1">
      <c r="A12" s="50"/>
      <c r="B12" s="50"/>
      <c r="C12" s="50"/>
      <c r="D12" s="50"/>
      <c r="E12" s="50"/>
      <c r="F12" s="50"/>
      <c r="G12" s="50"/>
      <c r="H12" s="50"/>
      <c r="I12" s="49" t="s">
        <v>31</v>
      </c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</row>
    <row r="13" spans="1:123" s="13" customFormat="1">
      <c r="A13" s="50" t="s">
        <v>36</v>
      </c>
      <c r="B13" s="50"/>
      <c r="C13" s="50"/>
      <c r="D13" s="50"/>
      <c r="E13" s="50"/>
      <c r="F13" s="50"/>
      <c r="G13" s="50"/>
      <c r="H13" s="50"/>
      <c r="I13" s="49" t="s">
        <v>37</v>
      </c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50" t="s">
        <v>33</v>
      </c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1">
        <v>19991</v>
      </c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>
        <v>0</v>
      </c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>
        <v>0</v>
      </c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</row>
    <row r="14" spans="1:123" s="13" customFormat="1">
      <c r="A14" s="50" t="s">
        <v>38</v>
      </c>
      <c r="B14" s="50"/>
      <c r="C14" s="50"/>
      <c r="D14" s="50"/>
      <c r="E14" s="50"/>
      <c r="F14" s="50"/>
      <c r="G14" s="50"/>
      <c r="H14" s="50"/>
      <c r="I14" s="49" t="s">
        <v>39</v>
      </c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  <c r="CT14" s="51"/>
      <c r="CU14" s="51"/>
      <c r="CV14" s="51"/>
      <c r="CW14" s="51"/>
      <c r="CX14" s="51"/>
      <c r="CY14" s="51"/>
      <c r="CZ14" s="51"/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1"/>
      <c r="DL14" s="51"/>
      <c r="DM14" s="51"/>
      <c r="DN14" s="51"/>
      <c r="DO14" s="51"/>
      <c r="DP14" s="51"/>
      <c r="DQ14" s="51"/>
      <c r="DR14" s="51"/>
      <c r="DS14" s="51"/>
    </row>
    <row r="15" spans="1:123" s="13" customFormat="1">
      <c r="A15" s="50"/>
      <c r="B15" s="50"/>
      <c r="C15" s="50"/>
      <c r="D15" s="50"/>
      <c r="E15" s="50"/>
      <c r="F15" s="50"/>
      <c r="G15" s="50"/>
      <c r="H15" s="50"/>
      <c r="I15" s="49" t="s">
        <v>40</v>
      </c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D15" s="51"/>
      <c r="CE15" s="51"/>
      <c r="CF15" s="51"/>
      <c r="CG15" s="51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1"/>
      <c r="DL15" s="51"/>
      <c r="DM15" s="51"/>
      <c r="DN15" s="51"/>
      <c r="DO15" s="51"/>
      <c r="DP15" s="51"/>
      <c r="DQ15" s="51"/>
      <c r="DR15" s="51"/>
      <c r="DS15" s="51"/>
    </row>
    <row r="16" spans="1:123" s="13" customFormat="1">
      <c r="A16" s="50" t="s">
        <v>41</v>
      </c>
      <c r="B16" s="50"/>
      <c r="C16" s="50"/>
      <c r="D16" s="50"/>
      <c r="E16" s="50"/>
      <c r="F16" s="50"/>
      <c r="G16" s="50"/>
      <c r="H16" s="50"/>
      <c r="I16" s="49" t="s">
        <v>42</v>
      </c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50" t="s">
        <v>47</v>
      </c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63">
        <f>BF13/BF9*100</f>
        <v>6.3223643637628681</v>
      </c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51">
        <f>CB13/CB9*100</f>
        <v>0</v>
      </c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  <c r="CT16" s="51"/>
      <c r="CU16" s="51"/>
      <c r="CV16" s="51"/>
      <c r="CW16" s="51"/>
      <c r="CX16" s="51">
        <f>CX13/CX9*100</f>
        <v>0</v>
      </c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  <c r="DQ16" s="51"/>
      <c r="DR16" s="51"/>
      <c r="DS16" s="51"/>
    </row>
    <row r="17" spans="1:123" s="13" customFormat="1">
      <c r="A17" s="50"/>
      <c r="B17" s="50"/>
      <c r="C17" s="50"/>
      <c r="D17" s="50"/>
      <c r="E17" s="50"/>
      <c r="F17" s="50"/>
      <c r="G17" s="50"/>
      <c r="H17" s="50"/>
      <c r="I17" s="49" t="s">
        <v>43</v>
      </c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</row>
    <row r="18" spans="1:123" s="13" customFormat="1">
      <c r="A18" s="50"/>
      <c r="B18" s="50"/>
      <c r="C18" s="50"/>
      <c r="D18" s="50"/>
      <c r="E18" s="50"/>
      <c r="F18" s="50"/>
      <c r="G18" s="50"/>
      <c r="H18" s="50"/>
      <c r="I18" s="49" t="s">
        <v>44</v>
      </c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</row>
    <row r="19" spans="1:123" s="13" customFormat="1">
      <c r="A19" s="50"/>
      <c r="B19" s="50"/>
      <c r="C19" s="50"/>
      <c r="D19" s="50"/>
      <c r="E19" s="50"/>
      <c r="F19" s="50"/>
      <c r="G19" s="50"/>
      <c r="H19" s="50"/>
      <c r="I19" s="49" t="s">
        <v>45</v>
      </c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</row>
    <row r="20" spans="1:123" s="13" customFormat="1">
      <c r="A20" s="50"/>
      <c r="B20" s="50"/>
      <c r="C20" s="50"/>
      <c r="D20" s="50"/>
      <c r="E20" s="50"/>
      <c r="F20" s="50"/>
      <c r="G20" s="50"/>
      <c r="H20" s="50"/>
      <c r="I20" s="49" t="s">
        <v>46</v>
      </c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51"/>
      <c r="CC20" s="51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</row>
    <row r="21" spans="1:123" s="13" customFormat="1">
      <c r="A21" s="50" t="s">
        <v>48</v>
      </c>
      <c r="B21" s="50"/>
      <c r="C21" s="50"/>
      <c r="D21" s="50"/>
      <c r="E21" s="50"/>
      <c r="F21" s="50"/>
      <c r="G21" s="50"/>
      <c r="H21" s="50"/>
      <c r="I21" s="49" t="s">
        <v>49</v>
      </c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</row>
    <row r="22" spans="1:123" s="13" customFormat="1">
      <c r="A22" s="50"/>
      <c r="B22" s="50"/>
      <c r="C22" s="50"/>
      <c r="D22" s="50"/>
      <c r="E22" s="50"/>
      <c r="F22" s="50"/>
      <c r="G22" s="50"/>
      <c r="H22" s="50"/>
      <c r="I22" s="49" t="s">
        <v>27</v>
      </c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</row>
    <row r="23" spans="1:123" s="13" customFormat="1">
      <c r="A23" s="50" t="s">
        <v>50</v>
      </c>
      <c r="B23" s="50"/>
      <c r="C23" s="50"/>
      <c r="D23" s="50"/>
      <c r="E23" s="50"/>
      <c r="F23" s="50"/>
      <c r="G23" s="50"/>
      <c r="H23" s="50"/>
      <c r="I23" s="49" t="s">
        <v>124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50" t="s">
        <v>52</v>
      </c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</row>
    <row r="24" spans="1:123" s="13" customFormat="1" ht="15.75" customHeight="1">
      <c r="A24" s="50"/>
      <c r="B24" s="50"/>
      <c r="C24" s="50"/>
      <c r="D24" s="50"/>
      <c r="E24" s="50"/>
      <c r="F24" s="50"/>
      <c r="G24" s="50"/>
      <c r="H24" s="50"/>
      <c r="I24" s="57" t="s">
        <v>125</v>
      </c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</row>
    <row r="25" spans="1:123" s="13" customFormat="1">
      <c r="A25" s="50" t="s">
        <v>53</v>
      </c>
      <c r="B25" s="50"/>
      <c r="C25" s="50"/>
      <c r="D25" s="50"/>
      <c r="E25" s="50"/>
      <c r="F25" s="50"/>
      <c r="G25" s="50"/>
      <c r="H25" s="50"/>
      <c r="I25" s="49" t="s">
        <v>51</v>
      </c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50" t="s">
        <v>70</v>
      </c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51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</row>
    <row r="26" spans="1:123" s="13" customFormat="1" ht="15.75" customHeight="1">
      <c r="A26" s="50"/>
      <c r="B26" s="50"/>
      <c r="C26" s="50"/>
      <c r="D26" s="50"/>
      <c r="E26" s="50"/>
      <c r="F26" s="50"/>
      <c r="G26" s="50"/>
      <c r="H26" s="50"/>
      <c r="I26" s="57" t="s">
        <v>110</v>
      </c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</row>
    <row r="27" spans="1:123" s="13" customFormat="1" ht="15.75" customHeight="1">
      <c r="A27" s="50" t="s">
        <v>54</v>
      </c>
      <c r="B27" s="50"/>
      <c r="C27" s="50"/>
      <c r="D27" s="50"/>
      <c r="E27" s="50"/>
      <c r="F27" s="50"/>
      <c r="G27" s="50"/>
      <c r="H27" s="50"/>
      <c r="I27" s="57" t="s">
        <v>111</v>
      </c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0" t="s">
        <v>52</v>
      </c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62">
        <f>'[1]6а'!$L$72</f>
        <v>6.2541493200534752</v>
      </c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>
        <f>'[1]6а'!$L$79</f>
        <v>7.7677337317412727</v>
      </c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>
        <f>'[2]6а'!$L$94</f>
        <v>0.33914654002713701</v>
      </c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</row>
    <row r="28" spans="1:123" s="13" customFormat="1">
      <c r="A28" s="50" t="s">
        <v>55</v>
      </c>
      <c r="B28" s="50"/>
      <c r="C28" s="50"/>
      <c r="D28" s="50"/>
      <c r="E28" s="50"/>
      <c r="F28" s="50"/>
      <c r="G28" s="50"/>
      <c r="H28" s="50"/>
      <c r="I28" s="49" t="s">
        <v>56</v>
      </c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50" t="s">
        <v>57</v>
      </c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63">
        <f>[1]П1.2.2!$Q$38*1000</f>
        <v>23390.518</v>
      </c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>
        <f>[1]П1.2.2!$R$38*1000</f>
        <v>20188.169333333288</v>
      </c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51">
        <f>[2]П1.2.2!$T$38*1000</f>
        <v>1499.7059999999999</v>
      </c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</row>
    <row r="29" spans="1:123" s="13" customFormat="1" ht="15.75" customHeight="1">
      <c r="A29" s="50"/>
      <c r="B29" s="50"/>
      <c r="C29" s="50"/>
      <c r="D29" s="50"/>
      <c r="E29" s="50"/>
      <c r="F29" s="50"/>
      <c r="G29" s="50"/>
      <c r="H29" s="50"/>
      <c r="I29" s="57" t="s">
        <v>112</v>
      </c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</row>
    <row r="30" spans="1:123" s="13" customFormat="1">
      <c r="A30" s="50" t="s">
        <v>58</v>
      </c>
      <c r="B30" s="50"/>
      <c r="C30" s="50"/>
      <c r="D30" s="50"/>
      <c r="E30" s="50"/>
      <c r="F30" s="50"/>
      <c r="G30" s="50"/>
      <c r="H30" s="50"/>
      <c r="I30" s="49" t="s">
        <v>59</v>
      </c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50" t="s">
        <v>57</v>
      </c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63">
        <f>'[1]6а'!$E$69*1000</f>
        <v>2135.3469999999998</v>
      </c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>
        <f>'[1]6а'!$K$76*1000</f>
        <v>1978.3580000000002</v>
      </c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>
        <f>'[2]6а'!$K$91*1000</f>
        <v>0</v>
      </c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</row>
    <row r="31" spans="1:123" s="13" customFormat="1">
      <c r="A31" s="50"/>
      <c r="B31" s="50"/>
      <c r="C31" s="50"/>
      <c r="D31" s="50"/>
      <c r="E31" s="50"/>
      <c r="F31" s="50"/>
      <c r="G31" s="50"/>
      <c r="H31" s="50"/>
      <c r="I31" s="49" t="s">
        <v>60</v>
      </c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</row>
    <row r="32" spans="1:123" s="13" customFormat="1" ht="15.75" customHeight="1">
      <c r="A32" s="50"/>
      <c r="B32" s="50"/>
      <c r="C32" s="50"/>
      <c r="D32" s="50"/>
      <c r="E32" s="50"/>
      <c r="F32" s="50"/>
      <c r="G32" s="50"/>
      <c r="H32" s="50"/>
      <c r="I32" s="57" t="s">
        <v>113</v>
      </c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</row>
    <row r="33" spans="1:123" s="13" customFormat="1">
      <c r="A33" s="50" t="s">
        <v>61</v>
      </c>
      <c r="B33" s="50"/>
      <c r="C33" s="50"/>
      <c r="D33" s="50"/>
      <c r="E33" s="50"/>
      <c r="F33" s="50"/>
      <c r="G33" s="50"/>
      <c r="H33" s="50"/>
      <c r="I33" s="49" t="s">
        <v>393</v>
      </c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50" t="s">
        <v>395</v>
      </c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</row>
    <row r="34" spans="1:123" s="13" customFormat="1" ht="18.75">
      <c r="A34" s="50"/>
      <c r="B34" s="50"/>
      <c r="C34" s="50"/>
      <c r="D34" s="50"/>
      <c r="E34" s="50"/>
      <c r="F34" s="50"/>
      <c r="G34" s="50"/>
      <c r="H34" s="50"/>
      <c r="I34" s="49" t="s">
        <v>394</v>
      </c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</row>
    <row r="35" spans="1:123" s="13" customFormat="1" hidden="1">
      <c r="A35" s="50"/>
      <c r="B35" s="50"/>
      <c r="C35" s="50"/>
      <c r="D35" s="50"/>
      <c r="E35" s="50"/>
      <c r="F35" s="50"/>
      <c r="G35" s="50"/>
      <c r="H35" s="50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</row>
    <row r="36" spans="1:123" s="14" customFormat="1" ht="15.75" hidden="1" customHeight="1">
      <c r="A36" s="50"/>
      <c r="B36" s="50"/>
      <c r="C36" s="50"/>
      <c r="D36" s="50"/>
      <c r="E36" s="50"/>
      <c r="F36" s="50"/>
      <c r="G36" s="50"/>
      <c r="H36" s="50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</row>
    <row r="37" spans="1:123" s="13" customFormat="1" ht="15.75" customHeight="1">
      <c r="A37" s="50" t="s">
        <v>62</v>
      </c>
      <c r="B37" s="50"/>
      <c r="C37" s="50"/>
      <c r="D37" s="50"/>
      <c r="E37" s="50"/>
      <c r="F37" s="50"/>
      <c r="G37" s="50"/>
      <c r="H37" s="50"/>
      <c r="I37" s="49" t="s">
        <v>63</v>
      </c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59" t="s">
        <v>388</v>
      </c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 t="s">
        <v>427</v>
      </c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 t="s">
        <v>427</v>
      </c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  <c r="DK37" s="59"/>
      <c r="DL37" s="59"/>
      <c r="DM37" s="59"/>
      <c r="DN37" s="59"/>
      <c r="DO37" s="59"/>
      <c r="DP37" s="59"/>
      <c r="DQ37" s="59"/>
      <c r="DR37" s="59"/>
      <c r="DS37" s="59"/>
    </row>
    <row r="38" spans="1:123" s="13" customFormat="1">
      <c r="A38" s="50"/>
      <c r="B38" s="50"/>
      <c r="C38" s="50"/>
      <c r="D38" s="50"/>
      <c r="E38" s="50"/>
      <c r="F38" s="50"/>
      <c r="G38" s="50"/>
      <c r="H38" s="50"/>
      <c r="I38" s="49" t="s">
        <v>64</v>
      </c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59"/>
      <c r="DO38" s="59"/>
      <c r="DP38" s="59"/>
      <c r="DQ38" s="59"/>
      <c r="DR38" s="59"/>
      <c r="DS38" s="59"/>
    </row>
    <row r="39" spans="1:123" s="13" customFormat="1" ht="47.25" customHeight="1">
      <c r="A39" s="50"/>
      <c r="B39" s="50"/>
      <c r="C39" s="50"/>
      <c r="D39" s="50"/>
      <c r="E39" s="50"/>
      <c r="F39" s="50"/>
      <c r="G39" s="50"/>
      <c r="H39" s="50"/>
      <c r="I39" s="57" t="s">
        <v>368</v>
      </c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  <c r="DK39" s="59"/>
      <c r="DL39" s="59"/>
      <c r="DM39" s="59"/>
      <c r="DN39" s="59"/>
      <c r="DO39" s="59"/>
      <c r="DP39" s="59"/>
      <c r="DQ39" s="59"/>
      <c r="DR39" s="59"/>
      <c r="DS39" s="59"/>
    </row>
    <row r="40" spans="1:123" s="13" customFormat="1">
      <c r="A40" s="50" t="s">
        <v>66</v>
      </c>
      <c r="B40" s="50"/>
      <c r="C40" s="50"/>
      <c r="D40" s="50"/>
      <c r="E40" s="50"/>
      <c r="F40" s="50"/>
      <c r="G40" s="50"/>
      <c r="H40" s="50"/>
      <c r="I40" s="49" t="s">
        <v>67</v>
      </c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50" t="s">
        <v>70</v>
      </c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1"/>
      <c r="BG40" s="51"/>
      <c r="BH40" s="51"/>
      <c r="BI40" s="51"/>
      <c r="BJ40" s="51"/>
      <c r="BK40" s="51"/>
      <c r="BL40" s="51"/>
      <c r="BM40" s="51"/>
      <c r="BN40" s="51"/>
      <c r="BO40" s="51"/>
      <c r="BP40" s="51"/>
      <c r="BQ40" s="51"/>
      <c r="BR40" s="51"/>
      <c r="BS40" s="51"/>
      <c r="BT40" s="51"/>
      <c r="BU40" s="51"/>
      <c r="BV40" s="51"/>
      <c r="BW40" s="51"/>
      <c r="BX40" s="51"/>
      <c r="BY40" s="51"/>
      <c r="BZ40" s="51"/>
      <c r="CA40" s="51"/>
      <c r="CB40" s="51"/>
      <c r="CC40" s="51"/>
      <c r="CD40" s="51"/>
      <c r="CE40" s="51"/>
      <c r="CF40" s="51"/>
      <c r="CG40" s="51"/>
      <c r="CH40" s="51"/>
      <c r="CI40" s="51"/>
      <c r="CJ40" s="51"/>
      <c r="CK40" s="51"/>
      <c r="CL40" s="51"/>
      <c r="CM40" s="51"/>
      <c r="CN40" s="51"/>
      <c r="CO40" s="51"/>
      <c r="CP40" s="51"/>
      <c r="CQ40" s="51"/>
      <c r="CR40" s="51"/>
      <c r="CS40" s="51"/>
      <c r="CT40" s="51"/>
      <c r="CU40" s="51"/>
      <c r="CV40" s="51"/>
      <c r="CW40" s="51"/>
      <c r="CX40" s="51"/>
      <c r="CY40" s="51"/>
      <c r="CZ40" s="51"/>
      <c r="DA40" s="51"/>
      <c r="DB40" s="51"/>
      <c r="DC40" s="51"/>
      <c r="DD40" s="51"/>
      <c r="DE40" s="51"/>
      <c r="DF40" s="51"/>
      <c r="DG40" s="51"/>
      <c r="DH40" s="51"/>
      <c r="DI40" s="51"/>
      <c r="DJ40" s="51"/>
      <c r="DK40" s="51"/>
      <c r="DL40" s="51"/>
      <c r="DM40" s="51"/>
      <c r="DN40" s="51"/>
      <c r="DO40" s="51"/>
      <c r="DP40" s="51"/>
      <c r="DQ40" s="51"/>
      <c r="DR40" s="51"/>
      <c r="DS40" s="51"/>
    </row>
    <row r="41" spans="1:123" s="13" customFormat="1">
      <c r="A41" s="50"/>
      <c r="B41" s="50"/>
      <c r="C41" s="50"/>
      <c r="D41" s="50"/>
      <c r="E41" s="50"/>
      <c r="F41" s="50"/>
      <c r="G41" s="50"/>
      <c r="H41" s="50"/>
      <c r="I41" s="49" t="s">
        <v>68</v>
      </c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  <c r="CB41" s="51"/>
      <c r="CC41" s="51"/>
      <c r="CD41" s="51"/>
      <c r="CE41" s="51"/>
      <c r="CF41" s="51"/>
      <c r="CG41" s="51"/>
      <c r="CH41" s="51"/>
      <c r="CI41" s="51"/>
      <c r="CJ41" s="51"/>
      <c r="CK41" s="51"/>
      <c r="CL41" s="51"/>
      <c r="CM41" s="51"/>
      <c r="CN41" s="51"/>
      <c r="CO41" s="51"/>
      <c r="CP41" s="51"/>
      <c r="CQ41" s="51"/>
      <c r="CR41" s="51"/>
      <c r="CS41" s="51"/>
      <c r="CT41" s="51"/>
      <c r="CU41" s="51"/>
      <c r="CV41" s="51"/>
      <c r="CW41" s="51"/>
      <c r="CX41" s="51"/>
      <c r="CY41" s="51"/>
      <c r="CZ41" s="51"/>
      <c r="DA41" s="51"/>
      <c r="DB41" s="51"/>
      <c r="DC41" s="51"/>
      <c r="DD41" s="51"/>
      <c r="DE41" s="51"/>
      <c r="DF41" s="51"/>
      <c r="DG41" s="51"/>
      <c r="DH41" s="51"/>
      <c r="DI41" s="51"/>
      <c r="DJ41" s="51"/>
      <c r="DK41" s="51"/>
      <c r="DL41" s="51"/>
      <c r="DM41" s="51"/>
      <c r="DN41" s="51"/>
      <c r="DO41" s="51"/>
      <c r="DP41" s="51"/>
      <c r="DQ41" s="51"/>
      <c r="DR41" s="51"/>
      <c r="DS41" s="51"/>
    </row>
    <row r="42" spans="1:123" s="13" customFormat="1">
      <c r="A42" s="50"/>
      <c r="B42" s="50"/>
      <c r="C42" s="50"/>
      <c r="D42" s="50"/>
      <c r="E42" s="50"/>
      <c r="F42" s="50"/>
      <c r="G42" s="50"/>
      <c r="H42" s="50"/>
      <c r="I42" s="49" t="s">
        <v>69</v>
      </c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1"/>
      <c r="BV42" s="51"/>
      <c r="BW42" s="51"/>
      <c r="BX42" s="51"/>
      <c r="BY42" s="51"/>
      <c r="BZ42" s="51"/>
      <c r="CA42" s="51"/>
      <c r="CB42" s="51"/>
      <c r="CC42" s="51"/>
      <c r="CD42" s="51"/>
      <c r="CE42" s="51"/>
      <c r="CF42" s="51"/>
      <c r="CG42" s="51"/>
      <c r="CH42" s="51"/>
      <c r="CI42" s="51"/>
      <c r="CJ42" s="51"/>
      <c r="CK42" s="51"/>
      <c r="CL42" s="51"/>
      <c r="CM42" s="51"/>
      <c r="CN42" s="51"/>
      <c r="CO42" s="51"/>
      <c r="CP42" s="51"/>
      <c r="CQ42" s="51"/>
      <c r="CR42" s="51"/>
      <c r="CS42" s="51"/>
      <c r="CT42" s="51"/>
      <c r="CU42" s="51"/>
      <c r="CV42" s="51"/>
      <c r="CW42" s="51"/>
      <c r="CX42" s="51"/>
      <c r="CY42" s="51"/>
      <c r="CZ42" s="51"/>
      <c r="DA42" s="51"/>
      <c r="DB42" s="51"/>
      <c r="DC42" s="51"/>
      <c r="DD42" s="51"/>
      <c r="DE42" s="51"/>
      <c r="DF42" s="51"/>
      <c r="DG42" s="51"/>
      <c r="DH42" s="51"/>
      <c r="DI42" s="51"/>
      <c r="DJ42" s="51"/>
      <c r="DK42" s="51"/>
      <c r="DL42" s="51"/>
      <c r="DM42" s="51"/>
      <c r="DN42" s="51"/>
      <c r="DO42" s="51"/>
      <c r="DP42" s="51"/>
      <c r="DQ42" s="51"/>
      <c r="DR42" s="51"/>
      <c r="DS42" s="51"/>
    </row>
    <row r="43" spans="1:123" s="13" customFormat="1" ht="15.75" customHeight="1">
      <c r="A43" s="50"/>
      <c r="B43" s="50"/>
      <c r="C43" s="50"/>
      <c r="D43" s="50"/>
      <c r="E43" s="50"/>
      <c r="F43" s="50"/>
      <c r="G43" s="50"/>
      <c r="H43" s="50"/>
      <c r="I43" s="57" t="s">
        <v>114</v>
      </c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</row>
    <row r="44" spans="1:123" s="13" customFormat="1">
      <c r="A44" s="50" t="s">
        <v>71</v>
      </c>
      <c r="B44" s="50"/>
      <c r="C44" s="50"/>
      <c r="D44" s="50"/>
      <c r="E44" s="50"/>
      <c r="F44" s="50"/>
      <c r="G44" s="50"/>
      <c r="H44" s="50"/>
      <c r="I44" s="49" t="s">
        <v>72</v>
      </c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1">
        <f>'[1]15-2'!$O$72</f>
        <v>197697.55008156522</v>
      </c>
      <c r="BG44" s="51"/>
      <c r="BH44" s="51"/>
      <c r="BI44" s="51"/>
      <c r="BJ44" s="51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1"/>
      <c r="BX44" s="51"/>
      <c r="BY44" s="51"/>
      <c r="BZ44" s="51"/>
      <c r="CA44" s="51"/>
      <c r="CB44" s="51">
        <f>'[1]15-2'!$P$72</f>
        <v>113477.85853009642</v>
      </c>
      <c r="CC44" s="51"/>
      <c r="CD44" s="51"/>
      <c r="CE44" s="51"/>
      <c r="CF44" s="51"/>
      <c r="CG44" s="51"/>
      <c r="CH44" s="51"/>
      <c r="CI44" s="51"/>
      <c r="CJ44" s="51"/>
      <c r="CK44" s="51"/>
      <c r="CL44" s="51"/>
      <c r="CM44" s="51"/>
      <c r="CN44" s="51"/>
      <c r="CO44" s="51"/>
      <c r="CP44" s="51"/>
      <c r="CQ44" s="51"/>
      <c r="CR44" s="51"/>
      <c r="CS44" s="51"/>
      <c r="CT44" s="51"/>
      <c r="CU44" s="51"/>
      <c r="CV44" s="51"/>
      <c r="CW44" s="51"/>
      <c r="CX44" s="51">
        <f>'[2]15'!$S$73</f>
        <v>90171.897296838404</v>
      </c>
      <c r="CY44" s="51"/>
      <c r="CZ44" s="51"/>
      <c r="DA44" s="51"/>
      <c r="DB44" s="51"/>
      <c r="DC44" s="51"/>
      <c r="DD44" s="51"/>
      <c r="DE44" s="51"/>
      <c r="DF44" s="51"/>
      <c r="DG44" s="51"/>
      <c r="DH44" s="51"/>
      <c r="DI44" s="51"/>
      <c r="DJ44" s="51"/>
      <c r="DK44" s="51"/>
      <c r="DL44" s="51"/>
      <c r="DM44" s="51"/>
      <c r="DN44" s="51"/>
      <c r="DO44" s="51"/>
      <c r="DP44" s="51"/>
      <c r="DQ44" s="51"/>
      <c r="DR44" s="51"/>
      <c r="DS44" s="51"/>
    </row>
    <row r="45" spans="1:123" s="13" customFormat="1">
      <c r="A45" s="50"/>
      <c r="B45" s="50"/>
      <c r="C45" s="50"/>
      <c r="D45" s="50"/>
      <c r="E45" s="50"/>
      <c r="F45" s="50"/>
      <c r="G45" s="50"/>
      <c r="H45" s="50"/>
      <c r="I45" s="49" t="s">
        <v>73</v>
      </c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1"/>
      <c r="BG45" s="51"/>
      <c r="BH45" s="51"/>
      <c r="BI45" s="51"/>
      <c r="BJ45" s="51"/>
      <c r="BK45" s="51"/>
      <c r="BL45" s="51"/>
      <c r="BM45" s="51"/>
      <c r="BN45" s="51"/>
      <c r="BO45" s="51"/>
      <c r="BP45" s="51"/>
      <c r="BQ45" s="51"/>
      <c r="BR45" s="51"/>
      <c r="BS45" s="51"/>
      <c r="BT45" s="51"/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1"/>
      <c r="CJ45" s="51"/>
      <c r="CK45" s="51"/>
      <c r="CL45" s="51"/>
      <c r="CM45" s="51"/>
      <c r="CN45" s="51"/>
      <c r="CO45" s="51"/>
      <c r="CP45" s="51"/>
      <c r="CQ45" s="51"/>
      <c r="CR45" s="51"/>
      <c r="CS45" s="51"/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51"/>
      <c r="DE45" s="51"/>
      <c r="DF45" s="51"/>
      <c r="DG45" s="51"/>
      <c r="DH45" s="51"/>
      <c r="DI45" s="51"/>
      <c r="DJ45" s="51"/>
      <c r="DK45" s="51"/>
      <c r="DL45" s="51"/>
      <c r="DM45" s="51"/>
      <c r="DN45" s="51"/>
      <c r="DO45" s="51"/>
      <c r="DP45" s="51"/>
      <c r="DQ45" s="51"/>
      <c r="DR45" s="51"/>
      <c r="DS45" s="51"/>
    </row>
    <row r="46" spans="1:123" s="13" customFormat="1">
      <c r="A46" s="50"/>
      <c r="B46" s="50"/>
      <c r="C46" s="50"/>
      <c r="D46" s="50"/>
      <c r="E46" s="50"/>
      <c r="F46" s="50"/>
      <c r="G46" s="50"/>
      <c r="H46" s="50"/>
      <c r="I46" s="49" t="s">
        <v>517</v>
      </c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51"/>
      <c r="CF46" s="51"/>
      <c r="CG46" s="51"/>
      <c r="CH46" s="51"/>
      <c r="CI46" s="51"/>
      <c r="CJ46" s="51"/>
      <c r="CK46" s="51"/>
      <c r="CL46" s="51"/>
      <c r="CM46" s="51"/>
      <c r="CN46" s="51"/>
      <c r="CO46" s="51"/>
      <c r="CP46" s="51"/>
      <c r="CQ46" s="51"/>
      <c r="CR46" s="51"/>
      <c r="CS46" s="51"/>
      <c r="CT46" s="51"/>
      <c r="CU46" s="51"/>
      <c r="CV46" s="51"/>
      <c r="CW46" s="51"/>
      <c r="CX46" s="51"/>
      <c r="CY46" s="51"/>
      <c r="CZ46" s="51"/>
      <c r="DA46" s="51"/>
      <c r="DB46" s="51"/>
      <c r="DC46" s="51"/>
      <c r="DD46" s="51"/>
      <c r="DE46" s="51"/>
      <c r="DF46" s="51"/>
      <c r="DG46" s="51"/>
      <c r="DH46" s="51"/>
      <c r="DI46" s="51"/>
      <c r="DJ46" s="51"/>
      <c r="DK46" s="51"/>
      <c r="DL46" s="51"/>
      <c r="DM46" s="51"/>
      <c r="DN46" s="51"/>
      <c r="DO46" s="51"/>
      <c r="DP46" s="51"/>
      <c r="DQ46" s="51"/>
      <c r="DR46" s="51"/>
      <c r="DS46" s="51"/>
    </row>
    <row r="47" spans="1:123" s="13" customFormat="1">
      <c r="A47" s="50" t="s">
        <v>74</v>
      </c>
      <c r="B47" s="50"/>
      <c r="C47" s="50"/>
      <c r="D47" s="50"/>
      <c r="E47" s="50"/>
      <c r="F47" s="50"/>
      <c r="G47" s="50"/>
      <c r="H47" s="50"/>
      <c r="I47" s="49" t="s">
        <v>75</v>
      </c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50" t="s">
        <v>33</v>
      </c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1">
        <f>[1]подконтр!$EO$49</f>
        <v>49448.107548521744</v>
      </c>
      <c r="BG47" s="51"/>
      <c r="BH47" s="51"/>
      <c r="BI47" s="51"/>
      <c r="BJ47" s="51"/>
      <c r="BK47" s="51"/>
      <c r="BL47" s="51"/>
      <c r="BM47" s="51"/>
      <c r="BN47" s="51"/>
      <c r="BO47" s="51"/>
      <c r="BP47" s="51"/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>
        <f>[1]подконтр!$FJ$49</f>
        <v>31478.816881152248</v>
      </c>
      <c r="CC47" s="51"/>
      <c r="CD47" s="51"/>
      <c r="CE47" s="51"/>
      <c r="CF47" s="51"/>
      <c r="CG47" s="51"/>
      <c r="CH47" s="51"/>
      <c r="CI47" s="51"/>
      <c r="CJ47" s="51"/>
      <c r="CK47" s="51"/>
      <c r="CL47" s="51"/>
      <c r="CM47" s="51"/>
      <c r="CN47" s="51"/>
      <c r="CO47" s="51"/>
      <c r="CP47" s="51"/>
      <c r="CQ47" s="51"/>
      <c r="CR47" s="51"/>
      <c r="CS47" s="51"/>
      <c r="CT47" s="51"/>
      <c r="CU47" s="51"/>
      <c r="CV47" s="51"/>
      <c r="CW47" s="51"/>
      <c r="CX47" s="51">
        <f>[2]подконтр!$CY$49</f>
        <v>25411.892398096919</v>
      </c>
      <c r="CY47" s="51"/>
      <c r="CZ47" s="51"/>
      <c r="DA47" s="51"/>
      <c r="DB47" s="51"/>
      <c r="DC47" s="51"/>
      <c r="DD47" s="51"/>
      <c r="DE47" s="51"/>
      <c r="DF47" s="51"/>
      <c r="DG47" s="51"/>
      <c r="DH47" s="51"/>
      <c r="DI47" s="51"/>
      <c r="DJ47" s="51"/>
      <c r="DK47" s="51"/>
      <c r="DL47" s="51"/>
      <c r="DM47" s="51"/>
      <c r="DN47" s="51"/>
      <c r="DO47" s="51"/>
      <c r="DP47" s="51"/>
      <c r="DQ47" s="51"/>
      <c r="DR47" s="51"/>
      <c r="DS47" s="51"/>
    </row>
    <row r="48" spans="1:123" s="13" customFormat="1" ht="15.75" customHeight="1">
      <c r="A48" s="50"/>
      <c r="B48" s="50"/>
      <c r="C48" s="50"/>
      <c r="D48" s="50"/>
      <c r="E48" s="50"/>
      <c r="F48" s="50"/>
      <c r="G48" s="50"/>
      <c r="H48" s="50"/>
      <c r="I48" s="57" t="s">
        <v>396</v>
      </c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  <c r="BR48" s="51"/>
      <c r="BS48" s="51"/>
      <c r="BT48" s="51"/>
      <c r="BU48" s="51"/>
      <c r="BV48" s="51"/>
      <c r="BW48" s="51"/>
      <c r="BX48" s="51"/>
      <c r="BY48" s="51"/>
      <c r="BZ48" s="51"/>
      <c r="CA48" s="51"/>
      <c r="CB48" s="51"/>
      <c r="CC48" s="51"/>
      <c r="CD48" s="51"/>
      <c r="CE48" s="51"/>
      <c r="CF48" s="51"/>
      <c r="CG48" s="51"/>
      <c r="CH48" s="51"/>
      <c r="CI48" s="51"/>
      <c r="CJ48" s="51"/>
      <c r="CK48" s="51"/>
      <c r="CL48" s="51"/>
      <c r="CM48" s="51"/>
      <c r="CN48" s="51"/>
      <c r="CO48" s="51"/>
      <c r="CP48" s="51"/>
      <c r="CQ48" s="51"/>
      <c r="CR48" s="51"/>
      <c r="CS48" s="51"/>
      <c r="CT48" s="51"/>
      <c r="CU48" s="51"/>
      <c r="CV48" s="51"/>
      <c r="CW48" s="51"/>
      <c r="CX48" s="51"/>
      <c r="CY48" s="51"/>
      <c r="CZ48" s="51"/>
      <c r="DA48" s="51"/>
      <c r="DB48" s="51"/>
      <c r="DC48" s="51"/>
      <c r="DD48" s="51"/>
      <c r="DE48" s="51"/>
      <c r="DF48" s="51"/>
      <c r="DG48" s="51"/>
      <c r="DH48" s="51"/>
      <c r="DI48" s="51"/>
      <c r="DJ48" s="51"/>
      <c r="DK48" s="51"/>
      <c r="DL48" s="51"/>
      <c r="DM48" s="51"/>
      <c r="DN48" s="51"/>
      <c r="DO48" s="51"/>
      <c r="DP48" s="51"/>
      <c r="DQ48" s="51"/>
      <c r="DR48" s="51"/>
      <c r="DS48" s="51"/>
    </row>
    <row r="49" spans="1:123" s="13" customFormat="1" ht="15.75" customHeight="1">
      <c r="A49" s="50"/>
      <c r="B49" s="50"/>
      <c r="C49" s="50"/>
      <c r="D49" s="50"/>
      <c r="E49" s="50"/>
      <c r="F49" s="50"/>
      <c r="G49" s="50"/>
      <c r="H49" s="50"/>
      <c r="I49" s="23" t="s">
        <v>397</v>
      </c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1"/>
      <c r="BG49" s="51"/>
      <c r="BH49" s="51"/>
      <c r="BI49" s="51"/>
      <c r="BJ49" s="51"/>
      <c r="BK49" s="51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51"/>
      <c r="BX49" s="51"/>
      <c r="BY49" s="51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51"/>
      <c r="CM49" s="51"/>
      <c r="CN49" s="51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51"/>
      <c r="DB49" s="51"/>
      <c r="DC49" s="51"/>
      <c r="DD49" s="51"/>
      <c r="DE49" s="51"/>
      <c r="DF49" s="51"/>
      <c r="DG49" s="51"/>
      <c r="DH49" s="51"/>
      <c r="DI49" s="51"/>
      <c r="DJ49" s="51"/>
      <c r="DK49" s="51"/>
      <c r="DL49" s="51"/>
      <c r="DM49" s="51"/>
      <c r="DN49" s="51"/>
      <c r="DO49" s="51"/>
      <c r="DP49" s="51"/>
      <c r="DQ49" s="51"/>
      <c r="DR49" s="51"/>
      <c r="DS49" s="51"/>
    </row>
    <row r="50" spans="1:123" s="13" customFormat="1" ht="15.75" customHeight="1">
      <c r="A50" s="50"/>
      <c r="B50" s="50"/>
      <c r="C50" s="50"/>
      <c r="D50" s="50"/>
      <c r="E50" s="50"/>
      <c r="F50" s="50"/>
      <c r="G50" s="50"/>
      <c r="H50" s="50"/>
      <c r="I50" s="57" t="s">
        <v>115</v>
      </c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51"/>
      <c r="BT50" s="51"/>
      <c r="BU50" s="51"/>
      <c r="BV50" s="51"/>
      <c r="BW50" s="51"/>
      <c r="BX50" s="51"/>
      <c r="BY50" s="51"/>
      <c r="BZ50" s="51"/>
      <c r="CA50" s="51"/>
      <c r="CB50" s="51"/>
      <c r="CC50" s="51"/>
      <c r="CD50" s="51"/>
      <c r="CE50" s="51"/>
      <c r="CF50" s="51"/>
      <c r="CG50" s="51"/>
      <c r="CH50" s="51"/>
      <c r="CI50" s="51"/>
      <c r="CJ50" s="51"/>
      <c r="CK50" s="51"/>
      <c r="CL50" s="51"/>
      <c r="CM50" s="51"/>
      <c r="CN50" s="51"/>
      <c r="CO50" s="51"/>
      <c r="CP50" s="51"/>
      <c r="CQ50" s="51"/>
      <c r="CR50" s="51"/>
      <c r="CS50" s="51"/>
      <c r="CT50" s="51"/>
      <c r="CU50" s="51"/>
      <c r="CV50" s="51"/>
      <c r="CW50" s="51"/>
      <c r="CX50" s="51"/>
      <c r="CY50" s="51"/>
      <c r="CZ50" s="51"/>
      <c r="DA50" s="51"/>
      <c r="DB50" s="51"/>
      <c r="DC50" s="51"/>
      <c r="DD50" s="51"/>
      <c r="DE50" s="51"/>
      <c r="DF50" s="51"/>
      <c r="DG50" s="51"/>
      <c r="DH50" s="51"/>
      <c r="DI50" s="51"/>
      <c r="DJ50" s="51"/>
      <c r="DK50" s="51"/>
      <c r="DL50" s="51"/>
      <c r="DM50" s="51"/>
      <c r="DN50" s="51"/>
      <c r="DO50" s="51"/>
      <c r="DP50" s="51"/>
      <c r="DQ50" s="51"/>
      <c r="DR50" s="51"/>
      <c r="DS50" s="51"/>
    </row>
    <row r="51" spans="1:123" s="13" customFormat="1">
      <c r="A51" s="50"/>
      <c r="B51" s="50"/>
      <c r="C51" s="50"/>
      <c r="D51" s="50"/>
      <c r="E51" s="50"/>
      <c r="F51" s="50"/>
      <c r="G51" s="50"/>
      <c r="H51" s="50"/>
      <c r="I51" s="49" t="s">
        <v>76</v>
      </c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1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1"/>
      <c r="BZ51" s="51"/>
      <c r="CA51" s="51"/>
      <c r="CB51" s="51"/>
      <c r="CC51" s="51"/>
      <c r="CD51" s="51"/>
      <c r="CE51" s="51"/>
      <c r="CF51" s="51"/>
      <c r="CG51" s="51"/>
      <c r="CH51" s="51"/>
      <c r="CI51" s="51"/>
      <c r="CJ51" s="51"/>
      <c r="CK51" s="51"/>
      <c r="CL51" s="51"/>
      <c r="CM51" s="51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1"/>
      <c r="DL51" s="51"/>
      <c r="DM51" s="51"/>
      <c r="DN51" s="51"/>
      <c r="DO51" s="51"/>
      <c r="DP51" s="51"/>
      <c r="DQ51" s="51"/>
      <c r="DR51" s="51"/>
      <c r="DS51" s="51"/>
    </row>
    <row r="52" spans="1:123" s="13" customFormat="1">
      <c r="A52" s="50"/>
      <c r="B52" s="50"/>
      <c r="C52" s="50"/>
      <c r="D52" s="50"/>
      <c r="E52" s="50"/>
      <c r="F52" s="50"/>
      <c r="G52" s="50"/>
      <c r="H52" s="50"/>
      <c r="I52" s="49" t="s">
        <v>77</v>
      </c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50" t="s">
        <v>33</v>
      </c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1">
        <f>[1]подконтр!$EO$24</f>
        <v>31848.957548521739</v>
      </c>
      <c r="BG52" s="51"/>
      <c r="BH52" s="51"/>
      <c r="BI52" s="51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1"/>
      <c r="BZ52" s="51"/>
      <c r="CA52" s="51"/>
      <c r="CB52" s="51">
        <f>'[1]15-2'!$P$17</f>
        <v>28435.404942457044</v>
      </c>
      <c r="CC52" s="51"/>
      <c r="CD52" s="51"/>
      <c r="CE52" s="51"/>
      <c r="CF52" s="51"/>
      <c r="CG52" s="51"/>
      <c r="CH52" s="51"/>
      <c r="CI52" s="51"/>
      <c r="CJ52" s="51"/>
      <c r="CK52" s="51"/>
      <c r="CL52" s="51"/>
      <c r="CM52" s="51"/>
      <c r="CN52" s="51"/>
      <c r="CO52" s="51"/>
      <c r="CP52" s="51"/>
      <c r="CQ52" s="51"/>
      <c r="CR52" s="51"/>
      <c r="CS52" s="51"/>
      <c r="CT52" s="51"/>
      <c r="CU52" s="51"/>
      <c r="CV52" s="51"/>
      <c r="CW52" s="51"/>
      <c r="CX52" s="51">
        <f>'[2]15'!$S$17</f>
        <v>3455.2815999999998</v>
      </c>
      <c r="CY52" s="51"/>
      <c r="CZ52" s="51"/>
      <c r="DA52" s="51"/>
      <c r="DB52" s="51"/>
      <c r="DC52" s="51"/>
      <c r="DD52" s="51"/>
      <c r="DE52" s="51"/>
      <c r="DF52" s="51"/>
      <c r="DG52" s="51"/>
      <c r="DH52" s="51"/>
      <c r="DI52" s="51"/>
      <c r="DJ52" s="51"/>
      <c r="DK52" s="51"/>
      <c r="DL52" s="51"/>
      <c r="DM52" s="51"/>
      <c r="DN52" s="51"/>
      <c r="DO52" s="51"/>
      <c r="DP52" s="51"/>
      <c r="DQ52" s="51"/>
      <c r="DR52" s="51"/>
      <c r="DS52" s="51"/>
    </row>
    <row r="53" spans="1:123" s="13" customFormat="1">
      <c r="A53" s="50"/>
      <c r="B53" s="50"/>
      <c r="C53" s="50"/>
      <c r="D53" s="50"/>
      <c r="E53" s="50"/>
      <c r="F53" s="50"/>
      <c r="G53" s="50"/>
      <c r="H53" s="50"/>
      <c r="I53" s="49" t="s">
        <v>364</v>
      </c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50" t="s">
        <v>33</v>
      </c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1">
        <f>[1]подконтр!$EO$23</f>
        <v>11430</v>
      </c>
      <c r="BG53" s="51"/>
      <c r="BH53" s="51"/>
      <c r="BI53" s="51"/>
      <c r="BJ53" s="51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1"/>
      <c r="BZ53" s="51"/>
      <c r="CA53" s="51"/>
      <c r="CB53" s="51">
        <f>'[1]15-2'!$P$52</f>
        <v>1165.3161204696701</v>
      </c>
      <c r="CC53" s="51"/>
      <c r="CD53" s="51"/>
      <c r="CE53" s="51"/>
      <c r="CF53" s="51"/>
      <c r="CG53" s="51"/>
      <c r="CH53" s="51"/>
      <c r="CI53" s="51"/>
      <c r="CJ53" s="51"/>
      <c r="CK53" s="51"/>
      <c r="CL53" s="51"/>
      <c r="CM53" s="51"/>
      <c r="CN53" s="51"/>
      <c r="CO53" s="51"/>
      <c r="CP53" s="51"/>
      <c r="CQ53" s="51"/>
      <c r="CR53" s="51"/>
      <c r="CS53" s="51"/>
      <c r="CT53" s="51"/>
      <c r="CU53" s="51"/>
      <c r="CV53" s="51"/>
      <c r="CW53" s="51"/>
      <c r="CX53" s="51">
        <f>'[2]15'!$S$52</f>
        <v>9802.2587980969201</v>
      </c>
      <c r="CY53" s="51"/>
      <c r="CZ53" s="51"/>
      <c r="DA53" s="51"/>
      <c r="DB53" s="51"/>
      <c r="DC53" s="51"/>
      <c r="DD53" s="51"/>
      <c r="DE53" s="51"/>
      <c r="DF53" s="51"/>
      <c r="DG53" s="51"/>
      <c r="DH53" s="51"/>
      <c r="DI53" s="51"/>
      <c r="DJ53" s="51"/>
      <c r="DK53" s="51"/>
      <c r="DL53" s="51"/>
      <c r="DM53" s="51"/>
      <c r="DN53" s="51"/>
      <c r="DO53" s="51"/>
      <c r="DP53" s="51"/>
      <c r="DQ53" s="51"/>
      <c r="DR53" s="51"/>
      <c r="DS53" s="51"/>
    </row>
    <row r="54" spans="1:123" s="13" customFormat="1">
      <c r="A54" s="50"/>
      <c r="B54" s="50"/>
      <c r="C54" s="50"/>
      <c r="D54" s="50"/>
      <c r="E54" s="50"/>
      <c r="F54" s="50"/>
      <c r="G54" s="50"/>
      <c r="H54" s="50"/>
      <c r="I54" s="49" t="s">
        <v>78</v>
      </c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50" t="s">
        <v>33</v>
      </c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  <c r="BD54" s="50"/>
      <c r="BE54" s="50"/>
      <c r="BF54" s="51">
        <f>BF47-BF52-BF53</f>
        <v>6169.1500000000051</v>
      </c>
      <c r="BG54" s="51"/>
      <c r="BH54" s="51"/>
      <c r="BI54" s="51"/>
      <c r="BJ54" s="51"/>
      <c r="BK54" s="51"/>
      <c r="BL54" s="51"/>
      <c r="BM54" s="51"/>
      <c r="BN54" s="51"/>
      <c r="BO54" s="51"/>
      <c r="BP54" s="51"/>
      <c r="BQ54" s="51"/>
      <c r="BR54" s="51"/>
      <c r="BS54" s="51"/>
      <c r="BT54" s="51"/>
      <c r="BU54" s="51"/>
      <c r="BV54" s="51"/>
      <c r="BW54" s="51"/>
      <c r="BX54" s="51"/>
      <c r="BY54" s="51"/>
      <c r="BZ54" s="51"/>
      <c r="CA54" s="51"/>
      <c r="CB54" s="51">
        <f>CB47-CB52-CB53</f>
        <v>1878.0958182255342</v>
      </c>
      <c r="CC54" s="51"/>
      <c r="CD54" s="51"/>
      <c r="CE54" s="51"/>
      <c r="CF54" s="51"/>
      <c r="CG54" s="51"/>
      <c r="CH54" s="51"/>
      <c r="CI54" s="51"/>
      <c r="CJ54" s="51"/>
      <c r="CK54" s="51"/>
      <c r="CL54" s="51"/>
      <c r="CM54" s="51"/>
      <c r="CN54" s="51"/>
      <c r="CO54" s="51"/>
      <c r="CP54" s="51"/>
      <c r="CQ54" s="51"/>
      <c r="CR54" s="51"/>
      <c r="CS54" s="51"/>
      <c r="CT54" s="51"/>
      <c r="CU54" s="51"/>
      <c r="CV54" s="51"/>
      <c r="CW54" s="51"/>
      <c r="CX54" s="51">
        <f>CX47-CX52-CX53</f>
        <v>12154.352000000001</v>
      </c>
      <c r="CY54" s="51"/>
      <c r="CZ54" s="51"/>
      <c r="DA54" s="51"/>
      <c r="DB54" s="51"/>
      <c r="DC54" s="51"/>
      <c r="DD54" s="51"/>
      <c r="DE54" s="51"/>
      <c r="DF54" s="51"/>
      <c r="DG54" s="51"/>
      <c r="DH54" s="51"/>
      <c r="DI54" s="51"/>
      <c r="DJ54" s="51"/>
      <c r="DK54" s="51"/>
      <c r="DL54" s="51"/>
      <c r="DM54" s="51"/>
      <c r="DN54" s="51"/>
      <c r="DO54" s="51"/>
      <c r="DP54" s="51"/>
      <c r="DQ54" s="51"/>
      <c r="DR54" s="51"/>
      <c r="DS54" s="51"/>
    </row>
    <row r="55" spans="1:123" s="13" customFormat="1">
      <c r="A55" s="50" t="s">
        <v>79</v>
      </c>
      <c r="B55" s="50"/>
      <c r="C55" s="50"/>
      <c r="D55" s="50"/>
      <c r="E55" s="50"/>
      <c r="F55" s="50"/>
      <c r="G55" s="50"/>
      <c r="H55" s="50"/>
      <c r="I55" s="49" t="s">
        <v>80</v>
      </c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50" t="s">
        <v>33</v>
      </c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1">
        <f>'[1]15-2'!$O$72-BF60-BF47</f>
        <v>132947.44253304348</v>
      </c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>
        <f>CB44-CB47-CB60+38086</f>
        <v>101335.04164894417</v>
      </c>
      <c r="CC55" s="51"/>
      <c r="CD55" s="51"/>
      <c r="CE55" s="51"/>
      <c r="CF55" s="51"/>
      <c r="CG55" s="51"/>
      <c r="CH55" s="51"/>
      <c r="CI55" s="51"/>
      <c r="CJ55" s="51"/>
      <c r="CK55" s="51"/>
      <c r="CL55" s="51"/>
      <c r="CM55" s="51"/>
      <c r="CN55" s="51"/>
      <c r="CO55" s="51"/>
      <c r="CP55" s="51"/>
      <c r="CQ55" s="51"/>
      <c r="CR55" s="51"/>
      <c r="CS55" s="51"/>
      <c r="CT55" s="51"/>
      <c r="CU55" s="51"/>
      <c r="CV55" s="51"/>
      <c r="CW55" s="51"/>
      <c r="CX55" s="51">
        <f>13211-10631</f>
        <v>2580</v>
      </c>
      <c r="CY55" s="51"/>
      <c r="CZ55" s="51"/>
      <c r="DA55" s="51"/>
      <c r="DB55" s="51"/>
      <c r="DC55" s="51"/>
      <c r="DD55" s="51"/>
      <c r="DE55" s="51"/>
      <c r="DF55" s="51"/>
      <c r="DG55" s="51"/>
      <c r="DH55" s="51"/>
      <c r="DI55" s="51"/>
      <c r="DJ55" s="51"/>
      <c r="DK55" s="51"/>
      <c r="DL55" s="51"/>
      <c r="DM55" s="51"/>
      <c r="DN55" s="51"/>
      <c r="DO55" s="51"/>
      <c r="DP55" s="51"/>
      <c r="DQ55" s="51"/>
      <c r="DR55" s="51"/>
      <c r="DS55" s="51"/>
    </row>
    <row r="56" spans="1:123" s="13" customFormat="1" ht="15.75" customHeight="1">
      <c r="A56" s="50"/>
      <c r="B56" s="50"/>
      <c r="C56" s="50"/>
      <c r="D56" s="50"/>
      <c r="E56" s="50"/>
      <c r="F56" s="50"/>
      <c r="G56" s="50"/>
      <c r="H56" s="50"/>
      <c r="I56" s="57" t="s">
        <v>398</v>
      </c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51"/>
      <c r="CR56" s="51"/>
      <c r="CS56" s="51"/>
      <c r="CT56" s="51"/>
      <c r="CU56" s="51"/>
      <c r="CV56" s="51"/>
      <c r="CW56" s="51"/>
      <c r="CX56" s="51"/>
      <c r="CY56" s="51"/>
      <c r="CZ56" s="51"/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</row>
    <row r="57" spans="1:123" s="13" customFormat="1" ht="15.75" customHeight="1">
      <c r="A57" s="50"/>
      <c r="B57" s="50"/>
      <c r="C57" s="50"/>
      <c r="D57" s="50"/>
      <c r="E57" s="50"/>
      <c r="F57" s="50"/>
      <c r="G57" s="50"/>
      <c r="H57" s="50"/>
      <c r="I57" s="57" t="s">
        <v>116</v>
      </c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  <c r="CP57" s="51"/>
      <c r="CQ57" s="51"/>
      <c r="CR57" s="51"/>
      <c r="CS57" s="51"/>
      <c r="CT57" s="51"/>
      <c r="CU57" s="51"/>
      <c r="CV57" s="51"/>
      <c r="CW57" s="51"/>
      <c r="CX57" s="51"/>
      <c r="CY57" s="51"/>
      <c r="CZ57" s="51"/>
      <c r="DA57" s="51"/>
      <c r="DB57" s="51"/>
      <c r="DC57" s="51"/>
      <c r="DD57" s="51"/>
      <c r="DE57" s="51"/>
      <c r="DF57" s="51"/>
      <c r="DG57" s="51"/>
      <c r="DH57" s="51"/>
      <c r="DI57" s="51"/>
      <c r="DJ57" s="51"/>
      <c r="DK57" s="51"/>
      <c r="DL57" s="51"/>
      <c r="DM57" s="51"/>
      <c r="DN57" s="51"/>
      <c r="DO57" s="51"/>
      <c r="DP57" s="51"/>
      <c r="DQ57" s="51"/>
      <c r="DR57" s="51"/>
      <c r="DS57" s="51"/>
    </row>
    <row r="58" spans="1:123" s="13" customFormat="1">
      <c r="A58" s="50" t="s">
        <v>81</v>
      </c>
      <c r="B58" s="50"/>
      <c r="C58" s="50"/>
      <c r="D58" s="50"/>
      <c r="E58" s="50"/>
      <c r="F58" s="50"/>
      <c r="G58" s="50"/>
      <c r="H58" s="50"/>
      <c r="I58" s="49" t="s">
        <v>82</v>
      </c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50" t="s">
        <v>33</v>
      </c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 t="s">
        <v>423</v>
      </c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  <c r="CP58" s="51"/>
      <c r="CQ58" s="51"/>
      <c r="CR58" s="51"/>
      <c r="CS58" s="51"/>
      <c r="CT58" s="51"/>
      <c r="CU58" s="51"/>
      <c r="CV58" s="51"/>
      <c r="CW58" s="51"/>
      <c r="CX58" s="58">
        <v>0</v>
      </c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</row>
    <row r="59" spans="1:123" s="13" customFormat="1">
      <c r="A59" s="50"/>
      <c r="B59" s="50"/>
      <c r="C59" s="50"/>
      <c r="D59" s="50"/>
      <c r="E59" s="50"/>
      <c r="F59" s="50"/>
      <c r="G59" s="50"/>
      <c r="H59" s="50"/>
      <c r="I59" s="49" t="s">
        <v>83</v>
      </c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51"/>
      <c r="CA59" s="51"/>
      <c r="CB59" s="51"/>
      <c r="CC59" s="51"/>
      <c r="CD59" s="51"/>
      <c r="CE59" s="51"/>
      <c r="CF59" s="51"/>
      <c r="CG59" s="51"/>
      <c r="CH59" s="51"/>
      <c r="CI59" s="51"/>
      <c r="CJ59" s="51"/>
      <c r="CK59" s="51"/>
      <c r="CL59" s="51"/>
      <c r="CM59" s="51"/>
      <c r="CN59" s="51"/>
      <c r="CO59" s="51"/>
      <c r="CP59" s="51"/>
      <c r="CQ59" s="51"/>
      <c r="CR59" s="51"/>
      <c r="CS59" s="51"/>
      <c r="CT59" s="51"/>
      <c r="CU59" s="51"/>
      <c r="CV59" s="51"/>
      <c r="CW59" s="51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</row>
    <row r="60" spans="1:123" s="13" customFormat="1">
      <c r="A60" s="50" t="s">
        <v>84</v>
      </c>
      <c r="B60" s="50"/>
      <c r="C60" s="50"/>
      <c r="D60" s="50"/>
      <c r="E60" s="50"/>
      <c r="F60" s="50"/>
      <c r="G60" s="50"/>
      <c r="H60" s="50"/>
      <c r="I60" s="49" t="s">
        <v>85</v>
      </c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50" t="s">
        <v>33</v>
      </c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1">
        <f>'[1]20-2'!$L$15</f>
        <v>15302</v>
      </c>
      <c r="BG60" s="51"/>
      <c r="BH60" s="51"/>
      <c r="BI60" s="51"/>
      <c r="BJ60" s="51"/>
      <c r="BK60" s="51"/>
      <c r="BL60" s="51"/>
      <c r="BM60" s="51"/>
      <c r="BN60" s="51"/>
      <c r="BO60" s="51"/>
      <c r="BP60" s="51"/>
      <c r="BQ60" s="51"/>
      <c r="BR60" s="51"/>
      <c r="BS60" s="51"/>
      <c r="BT60" s="51"/>
      <c r="BU60" s="51"/>
      <c r="BV60" s="51"/>
      <c r="BW60" s="51"/>
      <c r="BX60" s="51"/>
      <c r="BY60" s="51"/>
      <c r="BZ60" s="51"/>
      <c r="CA60" s="51"/>
      <c r="CB60" s="51">
        <f>'[1]20.1-5 п 2019-20'!$B$64+'[1]20.1-5 п 2019-20'!$C$64</f>
        <v>18750.000000000004</v>
      </c>
      <c r="CC60" s="51"/>
      <c r="CD60" s="51"/>
      <c r="CE60" s="51"/>
      <c r="CF60" s="51"/>
      <c r="CG60" s="51"/>
      <c r="CH60" s="51"/>
      <c r="CI60" s="51"/>
      <c r="CJ60" s="51"/>
      <c r="CK60" s="51"/>
      <c r="CL60" s="51"/>
      <c r="CM60" s="51"/>
      <c r="CN60" s="51"/>
      <c r="CO60" s="51"/>
      <c r="CP60" s="51"/>
      <c r="CQ60" s="51"/>
      <c r="CR60" s="51"/>
      <c r="CS60" s="51"/>
      <c r="CT60" s="51"/>
      <c r="CU60" s="51"/>
      <c r="CV60" s="51"/>
      <c r="CW60" s="51"/>
      <c r="CX60" s="51">
        <f>'[2]15'!$S$24+'[2]21 (2)'!$Q$12</f>
        <v>48949.052884208148</v>
      </c>
      <c r="CY60" s="51"/>
      <c r="CZ60" s="51"/>
      <c r="DA60" s="51"/>
      <c r="DB60" s="51"/>
      <c r="DC60" s="51"/>
      <c r="DD60" s="51"/>
      <c r="DE60" s="51"/>
      <c r="DF60" s="51"/>
      <c r="DG60" s="51"/>
      <c r="DH60" s="51"/>
      <c r="DI60" s="51"/>
      <c r="DJ60" s="51"/>
      <c r="DK60" s="51"/>
      <c r="DL60" s="51"/>
      <c r="DM60" s="51"/>
      <c r="DN60" s="51"/>
      <c r="DO60" s="51"/>
      <c r="DP60" s="51"/>
      <c r="DQ60" s="51"/>
      <c r="DR60" s="51"/>
      <c r="DS60" s="51"/>
    </row>
    <row r="61" spans="1:123" s="13" customFormat="1">
      <c r="A61" s="50"/>
      <c r="B61" s="50"/>
      <c r="C61" s="50"/>
      <c r="D61" s="50"/>
      <c r="E61" s="50"/>
      <c r="F61" s="50"/>
      <c r="G61" s="50"/>
      <c r="H61" s="50"/>
      <c r="I61" s="49" t="s">
        <v>86</v>
      </c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  <c r="BC61" s="50"/>
      <c r="BD61" s="50"/>
      <c r="BE61" s="50"/>
      <c r="BF61" s="51"/>
      <c r="BG61" s="51"/>
      <c r="BH61" s="51"/>
      <c r="BI61" s="51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1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  <c r="CK61" s="51"/>
      <c r="CL61" s="51"/>
      <c r="CM61" s="51"/>
      <c r="CN61" s="51"/>
      <c r="CO61" s="51"/>
      <c r="CP61" s="51"/>
      <c r="CQ61" s="51"/>
      <c r="CR61" s="51"/>
      <c r="CS61" s="51"/>
      <c r="CT61" s="51"/>
      <c r="CU61" s="51"/>
      <c r="CV61" s="51"/>
      <c r="CW61" s="51"/>
      <c r="CX61" s="51"/>
      <c r="CY61" s="51"/>
      <c r="CZ61" s="51"/>
      <c r="DA61" s="51"/>
      <c r="DB61" s="51"/>
      <c r="DC61" s="51"/>
      <c r="DD61" s="51"/>
      <c r="DE61" s="51"/>
      <c r="DF61" s="51"/>
      <c r="DG61" s="51"/>
      <c r="DH61" s="51"/>
      <c r="DI61" s="51"/>
      <c r="DJ61" s="51"/>
      <c r="DK61" s="51"/>
      <c r="DL61" s="51"/>
      <c r="DM61" s="51"/>
      <c r="DN61" s="51"/>
      <c r="DO61" s="51"/>
      <c r="DP61" s="51"/>
      <c r="DQ61" s="51"/>
      <c r="DR61" s="51"/>
      <c r="DS61" s="51"/>
    </row>
    <row r="62" spans="1:123" s="13" customFormat="1" ht="15.75" customHeight="1">
      <c r="A62" s="50" t="s">
        <v>87</v>
      </c>
      <c r="B62" s="50"/>
      <c r="C62" s="50"/>
      <c r="D62" s="50"/>
      <c r="E62" s="50"/>
      <c r="F62" s="50"/>
      <c r="G62" s="50"/>
      <c r="H62" s="50"/>
      <c r="I62" s="49" t="s">
        <v>88</v>
      </c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  <c r="BC62" s="50"/>
      <c r="BD62" s="50"/>
      <c r="BE62" s="50"/>
      <c r="BF62" s="55" t="s">
        <v>424</v>
      </c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 t="s">
        <v>425</v>
      </c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 t="s">
        <v>521</v>
      </c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5"/>
      <c r="DJ62" s="55"/>
      <c r="DK62" s="55"/>
      <c r="DL62" s="55"/>
      <c r="DM62" s="55"/>
      <c r="DN62" s="55"/>
      <c r="DO62" s="55"/>
      <c r="DP62" s="55"/>
      <c r="DQ62" s="55"/>
      <c r="DR62" s="55"/>
      <c r="DS62" s="55"/>
    </row>
    <row r="63" spans="1:123" s="13" customFormat="1">
      <c r="A63" s="50"/>
      <c r="B63" s="50"/>
      <c r="C63" s="50"/>
      <c r="D63" s="50"/>
      <c r="E63" s="50"/>
      <c r="F63" s="50"/>
      <c r="G63" s="50"/>
      <c r="H63" s="50"/>
      <c r="I63" s="49" t="s">
        <v>89</v>
      </c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  <c r="BC63" s="50"/>
      <c r="BD63" s="50"/>
      <c r="BE63" s="50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5"/>
      <c r="DJ63" s="55"/>
      <c r="DK63" s="55"/>
      <c r="DL63" s="55"/>
      <c r="DM63" s="55"/>
      <c r="DN63" s="55"/>
      <c r="DO63" s="55"/>
      <c r="DP63" s="55"/>
      <c r="DQ63" s="55"/>
      <c r="DR63" s="55"/>
      <c r="DS63" s="55"/>
    </row>
    <row r="64" spans="1:123" s="13" customFormat="1" ht="98.25" customHeight="1">
      <c r="A64" s="50"/>
      <c r="B64" s="50"/>
      <c r="C64" s="50"/>
      <c r="D64" s="50"/>
      <c r="E64" s="50"/>
      <c r="F64" s="50"/>
      <c r="G64" s="50"/>
      <c r="H64" s="50"/>
      <c r="I64" s="49" t="s">
        <v>65</v>
      </c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5"/>
      <c r="DG64" s="55"/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</row>
    <row r="65" spans="1:123" s="13" customFormat="1">
      <c r="A65" s="50"/>
      <c r="B65" s="50"/>
      <c r="C65" s="50"/>
      <c r="D65" s="50"/>
      <c r="E65" s="50"/>
      <c r="F65" s="50"/>
      <c r="G65" s="50"/>
      <c r="H65" s="50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1"/>
      <c r="BG65" s="51"/>
      <c r="BH65" s="51"/>
      <c r="BI65" s="51"/>
      <c r="BJ65" s="51"/>
      <c r="BK65" s="51"/>
      <c r="BL65" s="51"/>
      <c r="BM65" s="51"/>
      <c r="BN65" s="51"/>
      <c r="BO65" s="51"/>
      <c r="BP65" s="51"/>
      <c r="BQ65" s="51"/>
      <c r="BR65" s="51"/>
      <c r="BS65" s="51"/>
      <c r="BT65" s="51"/>
      <c r="BU65" s="51"/>
      <c r="BV65" s="51"/>
      <c r="BW65" s="51"/>
      <c r="BX65" s="51"/>
      <c r="BY65" s="51"/>
      <c r="BZ65" s="51"/>
      <c r="CA65" s="51"/>
      <c r="CB65" s="51"/>
      <c r="CC65" s="51"/>
      <c r="CD65" s="51"/>
      <c r="CE65" s="51"/>
      <c r="CF65" s="51"/>
      <c r="CG65" s="51"/>
      <c r="CH65" s="51"/>
      <c r="CI65" s="51"/>
      <c r="CJ65" s="51"/>
      <c r="CK65" s="51"/>
      <c r="CL65" s="51"/>
      <c r="CM65" s="51"/>
      <c r="CN65" s="51"/>
      <c r="CO65" s="51"/>
      <c r="CP65" s="51"/>
      <c r="CQ65" s="51"/>
      <c r="CR65" s="51"/>
      <c r="CS65" s="51"/>
      <c r="CT65" s="51"/>
      <c r="CU65" s="51"/>
      <c r="CV65" s="51"/>
      <c r="CW65" s="51"/>
      <c r="CX65" s="51"/>
      <c r="CY65" s="51"/>
      <c r="CZ65" s="51"/>
      <c r="DA65" s="51"/>
      <c r="DB65" s="51"/>
      <c r="DC65" s="51"/>
      <c r="DD65" s="51"/>
      <c r="DE65" s="51"/>
      <c r="DF65" s="51"/>
      <c r="DG65" s="51"/>
      <c r="DH65" s="51"/>
      <c r="DI65" s="51"/>
      <c r="DJ65" s="51"/>
      <c r="DK65" s="51"/>
      <c r="DL65" s="51"/>
      <c r="DM65" s="51"/>
      <c r="DN65" s="51"/>
      <c r="DO65" s="51"/>
      <c r="DP65" s="51"/>
      <c r="DQ65" s="51"/>
      <c r="DR65" s="51"/>
      <c r="DS65" s="51"/>
    </row>
    <row r="66" spans="1:123" s="13" customFormat="1" ht="15.75" customHeight="1">
      <c r="A66" s="50" t="s">
        <v>355</v>
      </c>
      <c r="B66" s="50"/>
      <c r="C66" s="50"/>
      <c r="D66" s="50"/>
      <c r="E66" s="50"/>
      <c r="F66" s="50"/>
      <c r="G66" s="50"/>
      <c r="H66" s="50"/>
      <c r="I66" s="57" t="s">
        <v>117</v>
      </c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0" t="s">
        <v>90</v>
      </c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6">
        <f>CX66</f>
        <v>0</v>
      </c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6"/>
      <c r="BX66" s="56"/>
      <c r="BY66" s="56"/>
      <c r="BZ66" s="56"/>
      <c r="CA66" s="56"/>
      <c r="CB66" s="56">
        <f>206+14</f>
        <v>220</v>
      </c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6"/>
      <c r="CN66" s="56"/>
      <c r="CO66" s="56"/>
      <c r="CP66" s="56"/>
      <c r="CQ66" s="56"/>
      <c r="CR66" s="56"/>
      <c r="CS66" s="56"/>
      <c r="CT66" s="56"/>
      <c r="CU66" s="56"/>
      <c r="CV66" s="56"/>
      <c r="CW66" s="56"/>
      <c r="CX66" s="56">
        <f>'[2]2.2'!$G$61+'[2]2.2'!$G$64</f>
        <v>0</v>
      </c>
      <c r="CY66" s="56"/>
      <c r="CZ66" s="56"/>
      <c r="DA66" s="56"/>
      <c r="DB66" s="56"/>
      <c r="DC66" s="56"/>
      <c r="DD66" s="56"/>
      <c r="DE66" s="56"/>
      <c r="DF66" s="56"/>
      <c r="DG66" s="56"/>
      <c r="DH66" s="56"/>
      <c r="DI66" s="56"/>
      <c r="DJ66" s="56"/>
      <c r="DK66" s="56"/>
      <c r="DL66" s="56"/>
      <c r="DM66" s="56"/>
      <c r="DN66" s="56"/>
      <c r="DO66" s="56"/>
      <c r="DP66" s="56"/>
      <c r="DQ66" s="56"/>
      <c r="DR66" s="56"/>
      <c r="DS66" s="56"/>
    </row>
    <row r="67" spans="1:123" s="13" customFormat="1">
      <c r="A67" s="50" t="s">
        <v>399</v>
      </c>
      <c r="B67" s="50"/>
      <c r="C67" s="50"/>
      <c r="D67" s="50"/>
      <c r="E67" s="50"/>
      <c r="F67" s="50"/>
      <c r="G67" s="50"/>
      <c r="H67" s="50"/>
      <c r="I67" s="49" t="s">
        <v>400</v>
      </c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50" t="s">
        <v>33</v>
      </c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1"/>
      <c r="BG67" s="51"/>
      <c r="BH67" s="51"/>
      <c r="BI67" s="51"/>
      <c r="BJ67" s="51"/>
      <c r="BK67" s="51"/>
      <c r="BL67" s="51"/>
      <c r="BM67" s="51"/>
      <c r="BN67" s="51"/>
      <c r="BO67" s="51"/>
      <c r="BP67" s="51"/>
      <c r="BQ67" s="51"/>
      <c r="BR67" s="51"/>
      <c r="BS67" s="51"/>
      <c r="BT67" s="51"/>
      <c r="BU67" s="51"/>
      <c r="BV67" s="51"/>
      <c r="BW67" s="51"/>
      <c r="BX67" s="51"/>
      <c r="BY67" s="51"/>
      <c r="BZ67" s="51"/>
      <c r="CA67" s="51"/>
      <c r="CB67" s="51"/>
      <c r="CC67" s="51"/>
      <c r="CD67" s="51"/>
      <c r="CE67" s="51"/>
      <c r="CF67" s="51"/>
      <c r="CG67" s="51"/>
      <c r="CH67" s="51"/>
      <c r="CI67" s="51"/>
      <c r="CJ67" s="51"/>
      <c r="CK67" s="51"/>
      <c r="CL67" s="51"/>
      <c r="CM67" s="51"/>
      <c r="CN67" s="51"/>
      <c r="CO67" s="51"/>
      <c r="CP67" s="51"/>
      <c r="CQ67" s="51"/>
      <c r="CR67" s="51"/>
      <c r="CS67" s="51"/>
      <c r="CT67" s="51"/>
      <c r="CU67" s="51"/>
      <c r="CV67" s="51"/>
      <c r="CW67" s="51"/>
      <c r="CX67" s="51"/>
      <c r="CY67" s="51"/>
      <c r="CZ67" s="51"/>
      <c r="DA67" s="51"/>
      <c r="DB67" s="51"/>
      <c r="DC67" s="51"/>
      <c r="DD67" s="51"/>
      <c r="DE67" s="51"/>
      <c r="DF67" s="51"/>
      <c r="DG67" s="51"/>
      <c r="DH67" s="51"/>
      <c r="DI67" s="51"/>
      <c r="DJ67" s="51"/>
      <c r="DK67" s="51"/>
      <c r="DL67" s="51"/>
      <c r="DM67" s="51"/>
      <c r="DN67" s="51"/>
      <c r="DO67" s="51"/>
      <c r="DP67" s="51"/>
      <c r="DQ67" s="51"/>
      <c r="DR67" s="51"/>
      <c r="DS67" s="51"/>
    </row>
    <row r="68" spans="1:123" s="13" customFormat="1" ht="15.75" customHeight="1">
      <c r="A68" s="50"/>
      <c r="B68" s="50"/>
      <c r="C68" s="50"/>
      <c r="D68" s="50"/>
      <c r="E68" s="50"/>
      <c r="F68" s="50"/>
      <c r="G68" s="50"/>
      <c r="H68" s="50"/>
      <c r="I68" s="57" t="s">
        <v>401</v>
      </c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0" t="s">
        <v>91</v>
      </c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1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1"/>
      <c r="BZ68" s="51"/>
      <c r="CA68" s="51"/>
      <c r="CB68" s="51"/>
      <c r="CC68" s="51"/>
      <c r="CD68" s="51"/>
      <c r="CE68" s="51"/>
      <c r="CF68" s="51"/>
      <c r="CG68" s="51"/>
      <c r="CH68" s="51"/>
      <c r="CI68" s="51"/>
      <c r="CJ68" s="51"/>
      <c r="CK68" s="51"/>
      <c r="CL68" s="51"/>
      <c r="CM68" s="51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1"/>
      <c r="DL68" s="51"/>
      <c r="DM68" s="51"/>
      <c r="DN68" s="51"/>
      <c r="DO68" s="51"/>
      <c r="DP68" s="51"/>
      <c r="DQ68" s="51"/>
      <c r="DR68" s="51"/>
      <c r="DS68" s="51"/>
    </row>
    <row r="69" spans="1:123" s="13" customFormat="1">
      <c r="A69" s="50" t="s">
        <v>92</v>
      </c>
      <c r="B69" s="50"/>
      <c r="C69" s="50"/>
      <c r="D69" s="50"/>
      <c r="E69" s="50"/>
      <c r="F69" s="50"/>
      <c r="G69" s="50"/>
      <c r="H69" s="50"/>
      <c r="I69" s="49" t="s">
        <v>93</v>
      </c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1"/>
      <c r="BG69" s="51"/>
      <c r="BH69" s="51"/>
      <c r="BI69" s="51"/>
      <c r="BJ69" s="51"/>
      <c r="BK69" s="51"/>
      <c r="BL69" s="51"/>
      <c r="BM69" s="51"/>
      <c r="BN69" s="51"/>
      <c r="BO69" s="51"/>
      <c r="BP69" s="51"/>
      <c r="BQ69" s="51"/>
      <c r="BR69" s="51"/>
      <c r="BS69" s="51"/>
      <c r="BT69" s="51"/>
      <c r="BU69" s="51"/>
      <c r="BV69" s="51"/>
      <c r="BW69" s="51"/>
      <c r="BX69" s="51"/>
      <c r="BY69" s="51"/>
      <c r="BZ69" s="51"/>
      <c r="CA69" s="51"/>
      <c r="CB69" s="51"/>
      <c r="CC69" s="51"/>
      <c r="CD69" s="51"/>
      <c r="CE69" s="51"/>
      <c r="CF69" s="51"/>
      <c r="CG69" s="51"/>
      <c r="CH69" s="51"/>
      <c r="CI69" s="51"/>
      <c r="CJ69" s="51"/>
      <c r="CK69" s="51"/>
      <c r="CL69" s="51"/>
      <c r="CM69" s="51"/>
      <c r="CN69" s="51"/>
      <c r="CO69" s="51"/>
      <c r="CP69" s="51"/>
      <c r="CQ69" s="51"/>
      <c r="CR69" s="51"/>
      <c r="CS69" s="51"/>
      <c r="CT69" s="51"/>
      <c r="CU69" s="51"/>
      <c r="CV69" s="51"/>
      <c r="CW69" s="51"/>
      <c r="CX69" s="51"/>
      <c r="CY69" s="51"/>
      <c r="CZ69" s="51"/>
      <c r="DA69" s="51"/>
      <c r="DB69" s="51"/>
      <c r="DC69" s="51"/>
      <c r="DD69" s="51"/>
      <c r="DE69" s="51"/>
      <c r="DF69" s="51"/>
      <c r="DG69" s="51"/>
      <c r="DH69" s="51"/>
      <c r="DI69" s="51"/>
      <c r="DJ69" s="51"/>
      <c r="DK69" s="51"/>
      <c r="DL69" s="51"/>
      <c r="DM69" s="51"/>
      <c r="DN69" s="51"/>
      <c r="DO69" s="51"/>
      <c r="DP69" s="51"/>
      <c r="DQ69" s="51"/>
      <c r="DR69" s="51"/>
      <c r="DS69" s="51"/>
    </row>
    <row r="70" spans="1:123" s="13" customFormat="1">
      <c r="A70" s="50"/>
      <c r="B70" s="50"/>
      <c r="C70" s="50"/>
      <c r="D70" s="50"/>
      <c r="E70" s="50"/>
      <c r="F70" s="50"/>
      <c r="G70" s="50"/>
      <c r="H70" s="50"/>
      <c r="I70" s="49" t="s">
        <v>252</v>
      </c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1"/>
      <c r="BG70" s="51"/>
      <c r="BH70" s="51"/>
      <c r="BI70" s="51"/>
      <c r="BJ70" s="51"/>
      <c r="BK70" s="51"/>
      <c r="BL70" s="51"/>
      <c r="BM70" s="51"/>
      <c r="BN70" s="51"/>
      <c r="BO70" s="51"/>
      <c r="BP70" s="51"/>
      <c r="BQ70" s="51"/>
      <c r="BR70" s="51"/>
      <c r="BS70" s="51"/>
      <c r="BT70" s="51"/>
      <c r="BU70" s="51"/>
      <c r="BV70" s="51"/>
      <c r="BW70" s="51"/>
      <c r="BX70" s="51"/>
      <c r="BY70" s="51"/>
      <c r="BZ70" s="51"/>
      <c r="CA70" s="51"/>
      <c r="CB70" s="51"/>
      <c r="CC70" s="51"/>
      <c r="CD70" s="51"/>
      <c r="CE70" s="51"/>
      <c r="CF70" s="51"/>
      <c r="CG70" s="51"/>
      <c r="CH70" s="51"/>
      <c r="CI70" s="51"/>
      <c r="CJ70" s="51"/>
      <c r="CK70" s="51"/>
      <c r="CL70" s="51"/>
      <c r="CM70" s="51"/>
      <c r="CN70" s="51"/>
      <c r="CO70" s="51"/>
      <c r="CP70" s="51"/>
      <c r="CQ70" s="51"/>
      <c r="CR70" s="51"/>
      <c r="CS70" s="51"/>
      <c r="CT70" s="51"/>
      <c r="CU70" s="51"/>
      <c r="CV70" s="51"/>
      <c r="CW70" s="51"/>
      <c r="CX70" s="51"/>
      <c r="CY70" s="51"/>
      <c r="CZ70" s="51"/>
      <c r="DA70" s="51"/>
      <c r="DB70" s="51"/>
      <c r="DC70" s="51"/>
      <c r="DD70" s="51"/>
      <c r="DE70" s="51"/>
      <c r="DF70" s="51"/>
      <c r="DG70" s="51"/>
      <c r="DH70" s="51"/>
      <c r="DI70" s="51"/>
      <c r="DJ70" s="51"/>
      <c r="DK70" s="51"/>
      <c r="DL70" s="51"/>
      <c r="DM70" s="51"/>
      <c r="DN70" s="51"/>
      <c r="DO70" s="51"/>
      <c r="DP70" s="51"/>
      <c r="DQ70" s="51"/>
      <c r="DR70" s="51"/>
      <c r="DS70" s="51"/>
    </row>
    <row r="71" spans="1:123" s="13" customFormat="1">
      <c r="A71" s="50"/>
      <c r="B71" s="50"/>
      <c r="C71" s="50"/>
      <c r="D71" s="50"/>
      <c r="E71" s="50"/>
      <c r="F71" s="50"/>
      <c r="G71" s="50"/>
      <c r="H71" s="50"/>
      <c r="I71" s="49" t="s">
        <v>94</v>
      </c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1"/>
      <c r="BG71" s="51"/>
      <c r="BH71" s="51"/>
      <c r="BI71" s="51"/>
      <c r="BJ71" s="51"/>
      <c r="BK71" s="51"/>
      <c r="BL71" s="51"/>
      <c r="BM71" s="51"/>
      <c r="BN71" s="51"/>
      <c r="BO71" s="51"/>
      <c r="BP71" s="51"/>
      <c r="BQ71" s="51"/>
      <c r="BR71" s="51"/>
      <c r="BS71" s="51"/>
      <c r="BT71" s="51"/>
      <c r="BU71" s="51"/>
      <c r="BV71" s="51"/>
      <c r="BW71" s="51"/>
      <c r="BX71" s="51"/>
      <c r="BY71" s="51"/>
      <c r="BZ71" s="51"/>
      <c r="CA71" s="51"/>
      <c r="CB71" s="51"/>
      <c r="CC71" s="51"/>
      <c r="CD71" s="51"/>
      <c r="CE71" s="51"/>
      <c r="CF71" s="51"/>
      <c r="CG71" s="51"/>
      <c r="CH71" s="51"/>
      <c r="CI71" s="51"/>
      <c r="CJ71" s="51"/>
      <c r="CK71" s="51"/>
      <c r="CL71" s="51"/>
      <c r="CM71" s="51"/>
      <c r="CN71" s="51"/>
      <c r="CO71" s="51"/>
      <c r="CP71" s="51"/>
      <c r="CQ71" s="51"/>
      <c r="CR71" s="51"/>
      <c r="CS71" s="51"/>
      <c r="CT71" s="51"/>
      <c r="CU71" s="51"/>
      <c r="CV71" s="51"/>
      <c r="CW71" s="51"/>
      <c r="CX71" s="51"/>
      <c r="CY71" s="51"/>
      <c r="CZ71" s="51"/>
      <c r="DA71" s="51"/>
      <c r="DB71" s="51"/>
      <c r="DC71" s="51"/>
      <c r="DD71" s="51"/>
      <c r="DE71" s="51"/>
      <c r="DF71" s="51"/>
      <c r="DG71" s="51"/>
      <c r="DH71" s="51"/>
      <c r="DI71" s="51"/>
      <c r="DJ71" s="51"/>
      <c r="DK71" s="51"/>
      <c r="DL71" s="51"/>
      <c r="DM71" s="51"/>
      <c r="DN71" s="51"/>
      <c r="DO71" s="51"/>
      <c r="DP71" s="51"/>
      <c r="DQ71" s="51"/>
      <c r="DR71" s="51"/>
      <c r="DS71" s="51"/>
    </row>
    <row r="72" spans="1:123" s="13" customFormat="1">
      <c r="A72" s="50" t="s">
        <v>95</v>
      </c>
      <c r="B72" s="50"/>
      <c r="C72" s="50"/>
      <c r="D72" s="50"/>
      <c r="E72" s="50"/>
      <c r="F72" s="50"/>
      <c r="G72" s="50"/>
      <c r="H72" s="50"/>
      <c r="I72" s="49" t="s">
        <v>96</v>
      </c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50" t="s">
        <v>98</v>
      </c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1">
        <f>'[1]16-2'!$P$9</f>
        <v>20</v>
      </c>
      <c r="BG72" s="51"/>
      <c r="BH72" s="51"/>
      <c r="BI72" s="51"/>
      <c r="BJ72" s="51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1"/>
      <c r="BX72" s="51"/>
      <c r="BY72" s="51"/>
      <c r="BZ72" s="51"/>
      <c r="CA72" s="51"/>
      <c r="CB72" s="51">
        <f>'[1]16-2'!$Q$9</f>
        <v>21.8932954027633</v>
      </c>
      <c r="CC72" s="51"/>
      <c r="CD72" s="51"/>
      <c r="CE72" s="51"/>
      <c r="CF72" s="51"/>
      <c r="CG72" s="51"/>
      <c r="CH72" s="51"/>
      <c r="CI72" s="51"/>
      <c r="CJ72" s="51"/>
      <c r="CK72" s="51"/>
      <c r="CL72" s="51"/>
      <c r="CM72" s="51"/>
      <c r="CN72" s="51"/>
      <c r="CO72" s="51"/>
      <c r="CP72" s="51"/>
      <c r="CQ72" s="51"/>
      <c r="CR72" s="51"/>
      <c r="CS72" s="51"/>
      <c r="CT72" s="51"/>
      <c r="CU72" s="51"/>
      <c r="CV72" s="51"/>
      <c r="CW72" s="51"/>
      <c r="CX72" s="51">
        <v>2</v>
      </c>
      <c r="CY72" s="51"/>
      <c r="CZ72" s="51"/>
      <c r="DA72" s="51"/>
      <c r="DB72" s="51"/>
      <c r="DC72" s="51"/>
      <c r="DD72" s="51"/>
      <c r="DE72" s="51"/>
      <c r="DF72" s="51"/>
      <c r="DG72" s="51"/>
      <c r="DH72" s="51"/>
      <c r="DI72" s="51"/>
      <c r="DJ72" s="51"/>
      <c r="DK72" s="51"/>
      <c r="DL72" s="51"/>
      <c r="DM72" s="51"/>
      <c r="DN72" s="51"/>
      <c r="DO72" s="51"/>
      <c r="DP72" s="51"/>
      <c r="DQ72" s="51"/>
      <c r="DR72" s="51"/>
      <c r="DS72" s="51"/>
    </row>
    <row r="73" spans="1:123" s="13" customFormat="1">
      <c r="A73" s="50"/>
      <c r="B73" s="50"/>
      <c r="C73" s="50"/>
      <c r="D73" s="50"/>
      <c r="E73" s="50"/>
      <c r="F73" s="50"/>
      <c r="G73" s="50"/>
      <c r="H73" s="50"/>
      <c r="I73" s="49" t="s">
        <v>97</v>
      </c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51"/>
      <c r="BQ73" s="51"/>
      <c r="BR73" s="51"/>
      <c r="BS73" s="51"/>
      <c r="BT73" s="51"/>
      <c r="BU73" s="51"/>
      <c r="BV73" s="51"/>
      <c r="BW73" s="51"/>
      <c r="BX73" s="51"/>
      <c r="BY73" s="51"/>
      <c r="BZ73" s="51"/>
      <c r="CA73" s="51"/>
      <c r="CB73" s="51"/>
      <c r="CC73" s="51"/>
      <c r="CD73" s="51"/>
      <c r="CE73" s="51"/>
      <c r="CF73" s="51"/>
      <c r="CG73" s="51"/>
      <c r="CH73" s="51"/>
      <c r="CI73" s="51"/>
      <c r="CJ73" s="51"/>
      <c r="CK73" s="51"/>
      <c r="CL73" s="51"/>
      <c r="CM73" s="51"/>
      <c r="CN73" s="51"/>
      <c r="CO73" s="51"/>
      <c r="CP73" s="51"/>
      <c r="CQ73" s="51"/>
      <c r="CR73" s="51"/>
      <c r="CS73" s="51"/>
      <c r="CT73" s="51"/>
      <c r="CU73" s="51"/>
      <c r="CV73" s="51"/>
      <c r="CW73" s="51"/>
      <c r="CX73" s="51"/>
      <c r="CY73" s="51"/>
      <c r="CZ73" s="51"/>
      <c r="DA73" s="51"/>
      <c r="DB73" s="51"/>
      <c r="DC73" s="51"/>
      <c r="DD73" s="51"/>
      <c r="DE73" s="51"/>
      <c r="DF73" s="51"/>
      <c r="DG73" s="51"/>
      <c r="DH73" s="51"/>
      <c r="DI73" s="51"/>
      <c r="DJ73" s="51"/>
      <c r="DK73" s="51"/>
      <c r="DL73" s="51"/>
      <c r="DM73" s="51"/>
      <c r="DN73" s="51"/>
      <c r="DO73" s="51"/>
      <c r="DP73" s="51"/>
      <c r="DQ73" s="51"/>
      <c r="DR73" s="51"/>
      <c r="DS73" s="51"/>
    </row>
    <row r="74" spans="1:123" s="13" customFormat="1">
      <c r="A74" s="50" t="s">
        <v>99</v>
      </c>
      <c r="B74" s="50"/>
      <c r="C74" s="50"/>
      <c r="D74" s="50"/>
      <c r="E74" s="50"/>
      <c r="F74" s="50"/>
      <c r="G74" s="50"/>
      <c r="H74" s="50"/>
      <c r="I74" s="49" t="s">
        <v>100</v>
      </c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50" t="s">
        <v>33</v>
      </c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3">
        <f>'[1]16-2'!$P$32/1000</f>
        <v>132.0119608</v>
      </c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>
        <f>'[1]16-2'!$Q$32/1000</f>
        <v>107.088289652</v>
      </c>
      <c r="CC74" s="53"/>
      <c r="CD74" s="53"/>
      <c r="CE74" s="53"/>
      <c r="CF74" s="53"/>
      <c r="CG74" s="53"/>
      <c r="CH74" s="53"/>
      <c r="CI74" s="53"/>
      <c r="CJ74" s="53"/>
      <c r="CK74" s="53"/>
      <c r="CL74" s="53"/>
      <c r="CM74" s="53"/>
      <c r="CN74" s="53"/>
      <c r="CO74" s="53"/>
      <c r="CP74" s="53"/>
      <c r="CQ74" s="53"/>
      <c r="CR74" s="53"/>
      <c r="CS74" s="53"/>
      <c r="CT74" s="53"/>
      <c r="CU74" s="53"/>
      <c r="CV74" s="53"/>
      <c r="CW74" s="53"/>
      <c r="CX74" s="53">
        <f>'[2]16-2'!$S$32/1000</f>
        <v>142.22830720000002</v>
      </c>
      <c r="CY74" s="53"/>
      <c r="CZ74" s="53"/>
      <c r="DA74" s="53"/>
      <c r="DB74" s="53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M74" s="53"/>
      <c r="DN74" s="53"/>
      <c r="DO74" s="53"/>
      <c r="DP74" s="53"/>
      <c r="DQ74" s="53"/>
      <c r="DR74" s="53"/>
      <c r="DS74" s="53"/>
    </row>
    <row r="75" spans="1:123" s="13" customFormat="1">
      <c r="A75" s="50"/>
      <c r="B75" s="50"/>
      <c r="C75" s="50"/>
      <c r="D75" s="50"/>
      <c r="E75" s="50"/>
      <c r="F75" s="50"/>
      <c r="G75" s="50"/>
      <c r="H75" s="50"/>
      <c r="I75" s="49" t="s">
        <v>101</v>
      </c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50" t="s">
        <v>102</v>
      </c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/>
      <c r="BT75" s="53"/>
      <c r="BU75" s="53"/>
      <c r="BV75" s="53"/>
      <c r="BW75" s="53"/>
      <c r="BX75" s="53"/>
      <c r="BY75" s="53"/>
      <c r="BZ75" s="53"/>
      <c r="CA75" s="53"/>
      <c r="CB75" s="53"/>
      <c r="CC75" s="53"/>
      <c r="CD75" s="53"/>
      <c r="CE75" s="53"/>
      <c r="CF75" s="53"/>
      <c r="CG75" s="53"/>
      <c r="CH75" s="53"/>
      <c r="CI75" s="53"/>
      <c r="CJ75" s="53"/>
      <c r="CK75" s="53"/>
      <c r="CL75" s="53"/>
      <c r="CM75" s="53"/>
      <c r="CN75" s="53"/>
      <c r="CO75" s="53"/>
      <c r="CP75" s="53"/>
      <c r="CQ75" s="53"/>
      <c r="CR75" s="53"/>
      <c r="CS75" s="53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3"/>
      <c r="DG75" s="53"/>
      <c r="DH75" s="53"/>
      <c r="DI75" s="53"/>
      <c r="DJ75" s="53"/>
      <c r="DK75" s="53"/>
      <c r="DL75" s="53"/>
      <c r="DM75" s="53"/>
      <c r="DN75" s="53"/>
      <c r="DO75" s="53"/>
      <c r="DP75" s="53"/>
      <c r="DQ75" s="53"/>
      <c r="DR75" s="53"/>
      <c r="DS75" s="53"/>
    </row>
    <row r="76" spans="1:123" s="13" customFormat="1" ht="15.75" customHeight="1">
      <c r="A76" s="50" t="s">
        <v>103</v>
      </c>
      <c r="B76" s="50"/>
      <c r="C76" s="50"/>
      <c r="D76" s="50"/>
      <c r="E76" s="50"/>
      <c r="F76" s="50"/>
      <c r="G76" s="50"/>
      <c r="H76" s="50"/>
      <c r="I76" s="49" t="s">
        <v>104</v>
      </c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52" t="s">
        <v>428</v>
      </c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 t="s">
        <v>428</v>
      </c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52"/>
      <c r="CS76" s="52"/>
      <c r="CT76" s="52"/>
      <c r="CU76" s="52"/>
      <c r="CV76" s="52"/>
      <c r="CW76" s="52"/>
      <c r="CX76" s="52" t="s">
        <v>428</v>
      </c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  <c r="DK76" s="52"/>
      <c r="DL76" s="52"/>
      <c r="DM76" s="52"/>
      <c r="DN76" s="52"/>
      <c r="DO76" s="52"/>
      <c r="DP76" s="52"/>
      <c r="DQ76" s="52"/>
      <c r="DR76" s="52"/>
      <c r="DS76" s="52"/>
    </row>
    <row r="77" spans="1:123" s="13" customFormat="1">
      <c r="A77" s="50"/>
      <c r="B77" s="50"/>
      <c r="C77" s="50"/>
      <c r="D77" s="50"/>
      <c r="E77" s="50"/>
      <c r="F77" s="50"/>
      <c r="G77" s="50"/>
      <c r="H77" s="50"/>
      <c r="I77" s="49" t="s">
        <v>105</v>
      </c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52"/>
      <c r="CS77" s="52"/>
      <c r="CT77" s="52"/>
      <c r="CU77" s="52"/>
      <c r="CV77" s="52"/>
      <c r="CW77" s="52"/>
      <c r="CX77" s="52"/>
      <c r="CY77" s="52"/>
      <c r="CZ77" s="52"/>
      <c r="DA77" s="52"/>
      <c r="DB77" s="52"/>
      <c r="DC77" s="52"/>
      <c r="DD77" s="52"/>
      <c r="DE77" s="52"/>
      <c r="DF77" s="52"/>
      <c r="DG77" s="52"/>
      <c r="DH77" s="52"/>
      <c r="DI77" s="52"/>
      <c r="DJ77" s="52"/>
      <c r="DK77" s="52"/>
      <c r="DL77" s="52"/>
      <c r="DM77" s="52"/>
      <c r="DN77" s="52"/>
      <c r="DO77" s="52"/>
      <c r="DP77" s="52"/>
      <c r="DQ77" s="52"/>
      <c r="DR77" s="52"/>
      <c r="DS77" s="52"/>
    </row>
    <row r="78" spans="1:123" s="13" customFormat="1" ht="41.25" customHeight="1">
      <c r="A78" s="50"/>
      <c r="B78" s="50"/>
      <c r="C78" s="50"/>
      <c r="D78" s="50"/>
      <c r="E78" s="50"/>
      <c r="F78" s="50"/>
      <c r="G78" s="50"/>
      <c r="H78" s="50"/>
      <c r="I78" s="49" t="s">
        <v>106</v>
      </c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2"/>
      <c r="DP78" s="52"/>
      <c r="DQ78" s="52"/>
      <c r="DR78" s="52"/>
      <c r="DS78" s="52"/>
    </row>
    <row r="79" spans="1:123" s="13" customFormat="1">
      <c r="A79" s="50"/>
      <c r="B79" s="50"/>
      <c r="C79" s="50"/>
      <c r="D79" s="50"/>
      <c r="E79" s="50"/>
      <c r="F79" s="50"/>
      <c r="G79" s="50"/>
      <c r="H79" s="50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  <c r="BS79" s="51"/>
      <c r="BT79" s="51"/>
      <c r="BU79" s="51"/>
      <c r="BV79" s="51"/>
      <c r="BW79" s="51"/>
      <c r="BX79" s="51"/>
      <c r="BY79" s="51"/>
      <c r="BZ79" s="51"/>
      <c r="CA79" s="51"/>
      <c r="CB79" s="51"/>
      <c r="CC79" s="51"/>
      <c r="CD79" s="51"/>
      <c r="CE79" s="51"/>
      <c r="CF79" s="51"/>
      <c r="CG79" s="51"/>
      <c r="CH79" s="51"/>
      <c r="CI79" s="51"/>
      <c r="CJ79" s="51"/>
      <c r="CK79" s="51"/>
      <c r="CL79" s="51"/>
      <c r="CM79" s="51"/>
      <c r="CN79" s="51"/>
      <c r="CO79" s="51"/>
      <c r="CP79" s="51"/>
      <c r="CQ79" s="51"/>
      <c r="CR79" s="51"/>
      <c r="CS79" s="51"/>
      <c r="CT79" s="51"/>
      <c r="CU79" s="51"/>
      <c r="CV79" s="51"/>
      <c r="CW79" s="51"/>
      <c r="CX79" s="51"/>
      <c r="CY79" s="51"/>
      <c r="CZ79" s="51"/>
      <c r="DA79" s="51"/>
      <c r="DB79" s="51"/>
      <c r="DC79" s="51"/>
      <c r="DD79" s="51"/>
      <c r="DE79" s="51"/>
      <c r="DF79" s="51"/>
      <c r="DG79" s="51"/>
      <c r="DH79" s="51"/>
      <c r="DI79" s="51"/>
      <c r="DJ79" s="51"/>
      <c r="DK79" s="51"/>
      <c r="DL79" s="51"/>
      <c r="DM79" s="51"/>
      <c r="DN79" s="51"/>
      <c r="DO79" s="51"/>
      <c r="DP79" s="51"/>
      <c r="DQ79" s="51"/>
      <c r="DR79" s="51"/>
      <c r="DS79" s="51"/>
    </row>
    <row r="80" spans="1:123" s="13" customFormat="1">
      <c r="A80" s="50" t="s">
        <v>200</v>
      </c>
      <c r="B80" s="50"/>
      <c r="C80" s="50"/>
      <c r="D80" s="50"/>
      <c r="E80" s="50"/>
      <c r="F80" s="50"/>
      <c r="G80" s="50"/>
      <c r="H80" s="50"/>
      <c r="I80" s="49" t="s">
        <v>118</v>
      </c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50" t="s">
        <v>33</v>
      </c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1">
        <v>1100</v>
      </c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  <c r="BU80" s="51"/>
      <c r="BV80" s="51"/>
      <c r="BW80" s="51"/>
      <c r="BX80" s="51"/>
      <c r="BY80" s="51"/>
      <c r="BZ80" s="51"/>
      <c r="CA80" s="51"/>
      <c r="CB80" s="68" t="s">
        <v>386</v>
      </c>
      <c r="CC80" s="68"/>
      <c r="CD80" s="68"/>
      <c r="CE80" s="68"/>
      <c r="CF80" s="68"/>
      <c r="CG80" s="68"/>
      <c r="CH80" s="68"/>
      <c r="CI80" s="68"/>
      <c r="CJ80" s="68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51">
        <v>1100</v>
      </c>
      <c r="CY80" s="51"/>
      <c r="CZ80" s="51"/>
      <c r="DA80" s="51"/>
      <c r="DB80" s="51"/>
      <c r="DC80" s="51"/>
      <c r="DD80" s="51"/>
      <c r="DE80" s="51"/>
      <c r="DF80" s="51"/>
      <c r="DG80" s="51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</row>
    <row r="81" spans="1:123" s="13" customFormat="1">
      <c r="A81" s="50"/>
      <c r="B81" s="50"/>
      <c r="C81" s="50"/>
      <c r="D81" s="50"/>
      <c r="E81" s="50"/>
      <c r="F81" s="50"/>
      <c r="G81" s="50"/>
      <c r="H81" s="50"/>
      <c r="I81" s="49" t="s">
        <v>119</v>
      </c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  <c r="BS81" s="51"/>
      <c r="BT81" s="51"/>
      <c r="BU81" s="51"/>
      <c r="BV81" s="51"/>
      <c r="BW81" s="51"/>
      <c r="BX81" s="51"/>
      <c r="BY81" s="51"/>
      <c r="BZ81" s="51"/>
      <c r="CA81" s="51"/>
      <c r="CB81" s="68"/>
      <c r="CC81" s="68"/>
      <c r="CD81" s="68"/>
      <c r="CE81" s="68"/>
      <c r="CF81" s="68"/>
      <c r="CG81" s="68"/>
      <c r="CH81" s="68"/>
      <c r="CI81" s="68"/>
      <c r="CJ81" s="68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51"/>
      <c r="CY81" s="51"/>
      <c r="CZ81" s="51"/>
      <c r="DA81" s="51"/>
      <c r="DB81" s="51"/>
      <c r="DC81" s="51"/>
      <c r="DD81" s="51"/>
      <c r="DE81" s="51"/>
      <c r="DF81" s="51"/>
      <c r="DG81" s="51"/>
      <c r="DH81" s="51"/>
      <c r="DI81" s="51"/>
      <c r="DJ81" s="51"/>
      <c r="DK81" s="51"/>
      <c r="DL81" s="51"/>
      <c r="DM81" s="51"/>
      <c r="DN81" s="51"/>
      <c r="DO81" s="51"/>
      <c r="DP81" s="51"/>
      <c r="DQ81" s="51"/>
      <c r="DR81" s="51"/>
      <c r="DS81" s="51"/>
    </row>
    <row r="82" spans="1:123" s="13" customFormat="1">
      <c r="A82" s="50" t="s">
        <v>204</v>
      </c>
      <c r="B82" s="50"/>
      <c r="C82" s="50"/>
      <c r="D82" s="50"/>
      <c r="E82" s="50"/>
      <c r="F82" s="50"/>
      <c r="G82" s="50"/>
      <c r="H82" s="50"/>
      <c r="I82" s="49" t="s">
        <v>107</v>
      </c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50" t="s">
        <v>33</v>
      </c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1"/>
      <c r="BG82" s="51"/>
      <c r="BH82" s="51"/>
      <c r="BI82" s="51"/>
      <c r="BJ82" s="51"/>
      <c r="BK82" s="51"/>
      <c r="BL82" s="51"/>
      <c r="BM82" s="51"/>
      <c r="BN82" s="51"/>
      <c r="BO82" s="51"/>
      <c r="BP82" s="51"/>
      <c r="BQ82" s="51"/>
      <c r="BR82" s="51"/>
      <c r="BS82" s="51"/>
      <c r="BT82" s="51"/>
      <c r="BU82" s="51"/>
      <c r="BV82" s="51"/>
      <c r="BW82" s="51"/>
      <c r="BX82" s="51"/>
      <c r="BY82" s="51"/>
      <c r="BZ82" s="51"/>
      <c r="CA82" s="51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51"/>
      <c r="CY82" s="51"/>
      <c r="CZ82" s="51"/>
      <c r="DA82" s="51"/>
      <c r="DB82" s="51"/>
      <c r="DC82" s="51"/>
      <c r="DD82" s="51"/>
      <c r="DE82" s="51"/>
      <c r="DF82" s="51"/>
      <c r="DG82" s="51"/>
      <c r="DH82" s="51"/>
      <c r="DI82" s="51"/>
      <c r="DJ82" s="51"/>
      <c r="DK82" s="51"/>
      <c r="DL82" s="51"/>
      <c r="DM82" s="51"/>
      <c r="DN82" s="51"/>
      <c r="DO82" s="51"/>
      <c r="DP82" s="51"/>
      <c r="DQ82" s="51"/>
      <c r="DR82" s="51"/>
      <c r="DS82" s="51"/>
    </row>
    <row r="83" spans="1:123" s="13" customFormat="1">
      <c r="A83" s="50"/>
      <c r="B83" s="50"/>
      <c r="C83" s="50"/>
      <c r="D83" s="50"/>
      <c r="E83" s="50"/>
      <c r="F83" s="50"/>
      <c r="G83" s="50"/>
      <c r="H83" s="50"/>
      <c r="I83" s="49" t="s">
        <v>108</v>
      </c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1"/>
      <c r="BG83" s="51"/>
      <c r="BH83" s="51"/>
      <c r="BI83" s="51"/>
      <c r="BJ83" s="51"/>
      <c r="BK83" s="51"/>
      <c r="BL83" s="51"/>
      <c r="BM83" s="51"/>
      <c r="BN83" s="51"/>
      <c r="BO83" s="51"/>
      <c r="BP83" s="51"/>
      <c r="BQ83" s="51"/>
      <c r="BR83" s="51"/>
      <c r="BS83" s="51"/>
      <c r="BT83" s="51"/>
      <c r="BU83" s="51"/>
      <c r="BV83" s="51"/>
      <c r="BW83" s="51"/>
      <c r="BX83" s="51"/>
      <c r="BY83" s="51"/>
      <c r="BZ83" s="51"/>
      <c r="CA83" s="51"/>
      <c r="CB83" s="68"/>
      <c r="CC83" s="68"/>
      <c r="CD83" s="68"/>
      <c r="CE83" s="68"/>
      <c r="CF83" s="68"/>
      <c r="CG83" s="68"/>
      <c r="CH83" s="68"/>
      <c r="CI83" s="68"/>
      <c r="CJ83" s="68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51"/>
      <c r="CY83" s="51"/>
      <c r="CZ83" s="51"/>
      <c r="DA83" s="51"/>
      <c r="DB83" s="51"/>
      <c r="DC83" s="51"/>
      <c r="DD83" s="51"/>
      <c r="DE83" s="51"/>
      <c r="DF83" s="51"/>
      <c r="DG83" s="51"/>
      <c r="DH83" s="51"/>
      <c r="DI83" s="51"/>
      <c r="DJ83" s="51"/>
      <c r="DK83" s="51"/>
      <c r="DL83" s="51"/>
      <c r="DM83" s="51"/>
      <c r="DN83" s="51"/>
      <c r="DO83" s="51"/>
      <c r="DP83" s="51"/>
      <c r="DQ83" s="51"/>
      <c r="DR83" s="51"/>
      <c r="DS83" s="51"/>
    </row>
    <row r="84" spans="1:123" s="13" customFormat="1">
      <c r="A84" s="50"/>
      <c r="B84" s="50"/>
      <c r="C84" s="50"/>
      <c r="D84" s="50"/>
      <c r="E84" s="50"/>
      <c r="F84" s="50"/>
      <c r="G84" s="50"/>
      <c r="H84" s="50"/>
      <c r="I84" s="49" t="s">
        <v>109</v>
      </c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1"/>
      <c r="BG84" s="51"/>
      <c r="BH84" s="51"/>
      <c r="BI84" s="51"/>
      <c r="BJ84" s="51"/>
      <c r="BK84" s="51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51"/>
      <c r="BX84" s="51"/>
      <c r="BY84" s="51"/>
      <c r="BZ84" s="51"/>
      <c r="CA84" s="51"/>
      <c r="CB84" s="68"/>
      <c r="CC84" s="68"/>
      <c r="CD84" s="68"/>
      <c r="CE84" s="68"/>
      <c r="CF84" s="68"/>
      <c r="CG84" s="68"/>
      <c r="CH84" s="68"/>
      <c r="CI84" s="68"/>
      <c r="CJ84" s="68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51"/>
      <c r="CY84" s="51"/>
      <c r="CZ84" s="51"/>
      <c r="DA84" s="51"/>
      <c r="DB84" s="51"/>
      <c r="DC84" s="51"/>
      <c r="DD84" s="51"/>
      <c r="DE84" s="51"/>
      <c r="DF84" s="51"/>
      <c r="DG84" s="51"/>
      <c r="DH84" s="51"/>
      <c r="DI84" s="51"/>
      <c r="DJ84" s="51"/>
      <c r="DK84" s="51"/>
      <c r="DL84" s="51"/>
      <c r="DM84" s="51"/>
      <c r="DN84" s="51"/>
      <c r="DO84" s="51"/>
      <c r="DP84" s="51"/>
      <c r="DQ84" s="51"/>
      <c r="DR84" s="51"/>
      <c r="DS84" s="51"/>
    </row>
    <row r="85" spans="1:123" ht="24.95" hidden="1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</row>
    <row r="86" spans="1:123" s="7" customFormat="1" ht="12" customHeight="1">
      <c r="A86" s="6" t="s">
        <v>120</v>
      </c>
    </row>
    <row r="87" spans="1:123" s="7" customFormat="1" ht="12" customHeight="1">
      <c r="A87" s="6" t="s">
        <v>121</v>
      </c>
    </row>
    <row r="88" spans="1:123" s="7" customFormat="1" ht="12" customHeight="1">
      <c r="A88" s="6" t="s">
        <v>122</v>
      </c>
    </row>
    <row r="89" spans="1:123" s="7" customFormat="1" ht="12" customHeight="1">
      <c r="A89" s="6" t="s">
        <v>123</v>
      </c>
    </row>
    <row r="90" spans="1:123">
      <c r="A90" s="26"/>
    </row>
  </sheetData>
  <mergeCells count="273">
    <mergeCell ref="A5:DS5"/>
    <mergeCell ref="A6:DS6"/>
    <mergeCell ref="CB80:CW84"/>
    <mergeCell ref="CX3:DS3"/>
    <mergeCell ref="BF3:CA3"/>
    <mergeCell ref="A1:DS1"/>
    <mergeCell ref="CB3:CW3"/>
    <mergeCell ref="AP3:BE3"/>
    <mergeCell ref="A3:H3"/>
    <mergeCell ref="I3:AO3"/>
    <mergeCell ref="CX4:DS4"/>
    <mergeCell ref="CB4:CW4"/>
    <mergeCell ref="BF7:CA8"/>
    <mergeCell ref="CB7:CW8"/>
    <mergeCell ref="A4:H4"/>
    <mergeCell ref="I4:AO4"/>
    <mergeCell ref="AP4:BE4"/>
    <mergeCell ref="BF4:CA4"/>
    <mergeCell ref="CX7:DS8"/>
    <mergeCell ref="I7:AO7"/>
    <mergeCell ref="A9:H9"/>
    <mergeCell ref="I9:AO9"/>
    <mergeCell ref="AP9:BE9"/>
    <mergeCell ref="BF9:CA9"/>
    <mergeCell ref="CB9:CW9"/>
    <mergeCell ref="CX9:DS9"/>
    <mergeCell ref="I8:AO8"/>
    <mergeCell ref="A7:H8"/>
    <mergeCell ref="AP7:BE8"/>
    <mergeCell ref="CX11:DS12"/>
    <mergeCell ref="A10:H10"/>
    <mergeCell ref="I10:AO10"/>
    <mergeCell ref="AP10:BE10"/>
    <mergeCell ref="BF10:CA10"/>
    <mergeCell ref="CB10:CW10"/>
    <mergeCell ref="CX10:DS10"/>
    <mergeCell ref="I12:AO12"/>
    <mergeCell ref="A11:H12"/>
    <mergeCell ref="AP11:BE12"/>
    <mergeCell ref="BF11:CA12"/>
    <mergeCell ref="CB11:CW12"/>
    <mergeCell ref="I11:AO11"/>
    <mergeCell ref="CX14:DS15"/>
    <mergeCell ref="A13:H13"/>
    <mergeCell ref="I13:AO13"/>
    <mergeCell ref="AP13:BE13"/>
    <mergeCell ref="BF13:CA13"/>
    <mergeCell ref="CB13:CW13"/>
    <mergeCell ref="CX13:DS13"/>
    <mergeCell ref="I16:AO16"/>
    <mergeCell ref="I15:AO15"/>
    <mergeCell ref="A14:H15"/>
    <mergeCell ref="AP14:BE15"/>
    <mergeCell ref="BF14:CA15"/>
    <mergeCell ref="CB14:CW15"/>
    <mergeCell ref="I14:AO14"/>
    <mergeCell ref="CX21:DS22"/>
    <mergeCell ref="I20:AO20"/>
    <mergeCell ref="A16:H20"/>
    <mergeCell ref="AP16:BE20"/>
    <mergeCell ref="BF16:CA20"/>
    <mergeCell ref="CB16:CW20"/>
    <mergeCell ref="I19:AO19"/>
    <mergeCell ref="CX16:DS20"/>
    <mergeCell ref="I18:AO18"/>
    <mergeCell ref="I17:AO17"/>
    <mergeCell ref="I22:AO22"/>
    <mergeCell ref="A21:H22"/>
    <mergeCell ref="AP21:BE22"/>
    <mergeCell ref="BF21:CA22"/>
    <mergeCell ref="CB21:CW22"/>
    <mergeCell ref="I21:AO21"/>
    <mergeCell ref="CX25:DS26"/>
    <mergeCell ref="I24:AO24"/>
    <mergeCell ref="A23:H24"/>
    <mergeCell ref="AP23:BE24"/>
    <mergeCell ref="BF23:CA24"/>
    <mergeCell ref="CB23:CW24"/>
    <mergeCell ref="CX23:DS24"/>
    <mergeCell ref="I23:AO23"/>
    <mergeCell ref="I26:AO26"/>
    <mergeCell ref="A25:H26"/>
    <mergeCell ref="AP25:BE26"/>
    <mergeCell ref="BF25:CA26"/>
    <mergeCell ref="CB25:CW26"/>
    <mergeCell ref="I25:AO25"/>
    <mergeCell ref="CX27:DS27"/>
    <mergeCell ref="CX30:DS32"/>
    <mergeCell ref="I30:AO30"/>
    <mergeCell ref="I29:AO29"/>
    <mergeCell ref="A28:H29"/>
    <mergeCell ref="AP28:BE29"/>
    <mergeCell ref="BF28:CA29"/>
    <mergeCell ref="CB28:CW29"/>
    <mergeCell ref="I28:AO28"/>
    <mergeCell ref="CX28:DS29"/>
    <mergeCell ref="I32:AO32"/>
    <mergeCell ref="A30:H32"/>
    <mergeCell ref="AP30:BE32"/>
    <mergeCell ref="BF30:CA32"/>
    <mergeCell ref="CB30:CW32"/>
    <mergeCell ref="I31:AO31"/>
    <mergeCell ref="A27:H27"/>
    <mergeCell ref="I27:AO27"/>
    <mergeCell ref="AP27:BE27"/>
    <mergeCell ref="BF27:CA27"/>
    <mergeCell ref="CB27:CW27"/>
    <mergeCell ref="I36:AO36"/>
    <mergeCell ref="A33:H36"/>
    <mergeCell ref="AP33:BE36"/>
    <mergeCell ref="BF33:CA36"/>
    <mergeCell ref="CB33:CW36"/>
    <mergeCell ref="I35:AO35"/>
    <mergeCell ref="CX33:DS36"/>
    <mergeCell ref="I34:AO34"/>
    <mergeCell ref="I33:AO33"/>
    <mergeCell ref="I41:AO41"/>
    <mergeCell ref="I40:AO40"/>
    <mergeCell ref="I39:AO39"/>
    <mergeCell ref="A37:H39"/>
    <mergeCell ref="AP37:BE39"/>
    <mergeCell ref="BF37:CA39"/>
    <mergeCell ref="CB44:CW46"/>
    <mergeCell ref="CX44:DS46"/>
    <mergeCell ref="I44:AO44"/>
    <mergeCell ref="I43:AO43"/>
    <mergeCell ref="A40:H43"/>
    <mergeCell ref="AP40:BE43"/>
    <mergeCell ref="BF40:CA43"/>
    <mergeCell ref="CB40:CW43"/>
    <mergeCell ref="I42:AO42"/>
    <mergeCell ref="CX40:DS43"/>
    <mergeCell ref="CB37:CW39"/>
    <mergeCell ref="I38:AO38"/>
    <mergeCell ref="CX37:DS39"/>
    <mergeCell ref="I37:AO37"/>
    <mergeCell ref="I46:AO46"/>
    <mergeCell ref="A44:H46"/>
    <mergeCell ref="AP44:BE46"/>
    <mergeCell ref="BF44:CA46"/>
    <mergeCell ref="I45:AO45"/>
    <mergeCell ref="CX55:DS57"/>
    <mergeCell ref="I55:AO55"/>
    <mergeCell ref="I54:AO54"/>
    <mergeCell ref="I53:AO53"/>
    <mergeCell ref="I52:AO52"/>
    <mergeCell ref="I51:AO51"/>
    <mergeCell ref="I57:AO57"/>
    <mergeCell ref="CB51:CW51"/>
    <mergeCell ref="CB52:CW52"/>
    <mergeCell ref="CB53:CW53"/>
    <mergeCell ref="BF52:CA52"/>
    <mergeCell ref="BF53:CA53"/>
    <mergeCell ref="BF47:CA50"/>
    <mergeCell ref="CB47:CW50"/>
    <mergeCell ref="I48:AO48"/>
    <mergeCell ref="I47:AO47"/>
    <mergeCell ref="AP47:BE50"/>
    <mergeCell ref="CX51:DS51"/>
    <mergeCell ref="CX52:DS52"/>
    <mergeCell ref="CX53:DS53"/>
    <mergeCell ref="CX47:DS50"/>
    <mergeCell ref="A51:H51"/>
    <mergeCell ref="A52:H52"/>
    <mergeCell ref="A47:H50"/>
    <mergeCell ref="A53:H53"/>
    <mergeCell ref="AP51:BE51"/>
    <mergeCell ref="AP52:BE52"/>
    <mergeCell ref="AP53:BE53"/>
    <mergeCell ref="I50:AO50"/>
    <mergeCell ref="BF51:CA51"/>
    <mergeCell ref="CX60:DS61"/>
    <mergeCell ref="I59:AO59"/>
    <mergeCell ref="A58:H59"/>
    <mergeCell ref="AP58:BE59"/>
    <mergeCell ref="BF58:CA59"/>
    <mergeCell ref="CB58:CW59"/>
    <mergeCell ref="I58:AO58"/>
    <mergeCell ref="CX58:DS59"/>
    <mergeCell ref="I61:AO61"/>
    <mergeCell ref="A60:H61"/>
    <mergeCell ref="AP60:BE61"/>
    <mergeCell ref="BF60:CA61"/>
    <mergeCell ref="A67:H68"/>
    <mergeCell ref="A55:H57"/>
    <mergeCell ref="AP55:BE57"/>
    <mergeCell ref="BF55:CA57"/>
    <mergeCell ref="CB55:CW57"/>
    <mergeCell ref="I56:AO56"/>
    <mergeCell ref="I65:AO65"/>
    <mergeCell ref="AP65:BE65"/>
    <mergeCell ref="BF65:CA65"/>
    <mergeCell ref="CB65:CW65"/>
    <mergeCell ref="CB60:CW61"/>
    <mergeCell ref="I60:AO60"/>
    <mergeCell ref="I63:AO63"/>
    <mergeCell ref="I62:AO62"/>
    <mergeCell ref="A62:H64"/>
    <mergeCell ref="AP62:BE64"/>
    <mergeCell ref="BF62:CA64"/>
    <mergeCell ref="AP68:BE68"/>
    <mergeCell ref="CB67:CW68"/>
    <mergeCell ref="A66:H66"/>
    <mergeCell ref="I66:AO66"/>
    <mergeCell ref="AP66:BE66"/>
    <mergeCell ref="BF66:CA66"/>
    <mergeCell ref="I68:AO68"/>
    <mergeCell ref="A69:H71"/>
    <mergeCell ref="AP69:BE71"/>
    <mergeCell ref="BF69:CA71"/>
    <mergeCell ref="CB69:CW71"/>
    <mergeCell ref="I70:AO70"/>
    <mergeCell ref="CX69:DS71"/>
    <mergeCell ref="I69:AO69"/>
    <mergeCell ref="I73:AO73"/>
    <mergeCell ref="A72:H73"/>
    <mergeCell ref="AP72:BE73"/>
    <mergeCell ref="BF72:CA73"/>
    <mergeCell ref="CB72:CW73"/>
    <mergeCell ref="I72:AO72"/>
    <mergeCell ref="CX65:DS65"/>
    <mergeCell ref="I64:AO64"/>
    <mergeCell ref="CB62:CW64"/>
    <mergeCell ref="CX62:DS64"/>
    <mergeCell ref="CB66:CW66"/>
    <mergeCell ref="CX66:DS66"/>
    <mergeCell ref="CX72:DS73"/>
    <mergeCell ref="I71:AO71"/>
    <mergeCell ref="I67:AO67"/>
    <mergeCell ref="AP67:BE67"/>
    <mergeCell ref="CX67:DS68"/>
    <mergeCell ref="I76:AO76"/>
    <mergeCell ref="I75:AO75"/>
    <mergeCell ref="AP75:BE75"/>
    <mergeCell ref="A74:H75"/>
    <mergeCell ref="BF74:CA75"/>
    <mergeCell ref="I74:AO74"/>
    <mergeCell ref="AP74:BE74"/>
    <mergeCell ref="I78:AO78"/>
    <mergeCell ref="A76:H78"/>
    <mergeCell ref="I80:AO80"/>
    <mergeCell ref="AP79:BE79"/>
    <mergeCell ref="BF79:CA79"/>
    <mergeCell ref="A80:H81"/>
    <mergeCell ref="I79:AO79"/>
    <mergeCell ref="I81:AO81"/>
    <mergeCell ref="AP80:BE81"/>
    <mergeCell ref="BF80:CA81"/>
    <mergeCell ref="A79:H79"/>
    <mergeCell ref="I84:AO84"/>
    <mergeCell ref="A82:H84"/>
    <mergeCell ref="AP82:BE84"/>
    <mergeCell ref="BF82:CA84"/>
    <mergeCell ref="CX54:DS54"/>
    <mergeCell ref="BF54:CA54"/>
    <mergeCell ref="CB54:CW54"/>
    <mergeCell ref="A54:H54"/>
    <mergeCell ref="AP54:BE54"/>
    <mergeCell ref="CB79:CW79"/>
    <mergeCell ref="CX79:DS79"/>
    <mergeCell ref="CX80:DS81"/>
    <mergeCell ref="I83:AO83"/>
    <mergeCell ref="CX82:DS84"/>
    <mergeCell ref="I82:AO82"/>
    <mergeCell ref="CX76:DS78"/>
    <mergeCell ref="CB74:CW75"/>
    <mergeCell ref="CX74:DS75"/>
    <mergeCell ref="AP76:BE78"/>
    <mergeCell ref="BF76:CA78"/>
    <mergeCell ref="CB76:CW78"/>
    <mergeCell ref="I77:AO77"/>
    <mergeCell ref="BF67:CA68"/>
    <mergeCell ref="A65:H65"/>
  </mergeCells>
  <pageMargins left="0.39370078740157483" right="0.39370078740157483" top="0.78740157480314965" bottom="0.39370078740157483" header="0.27559055118110237" footer="0.27559055118110237"/>
  <pageSetup paperSize="9" scale="81" orientation="landscape" r:id="rId1"/>
  <headerFooter alignWithMargins="0"/>
  <rowBreaks count="2" manualBreakCount="2">
    <brk id="29" max="122" man="1"/>
    <brk id="58" max="122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48"/>
  </sheetPr>
  <dimension ref="A1:DS85"/>
  <sheetViews>
    <sheetView topLeftCell="A47" zoomScaleNormal="100" workbookViewId="0">
      <selection activeCell="A61" sqref="A1:XFD1048576"/>
    </sheetView>
  </sheetViews>
  <sheetFormatPr defaultColWidth="1.140625" defaultRowHeight="15.75"/>
  <cols>
    <col min="1" max="40" width="1.140625" style="12"/>
    <col min="41" max="41" width="2.7109375" style="12" customWidth="1"/>
    <col min="42" max="57" width="1.140625" style="12"/>
    <col min="58" max="101" width="0" style="12" hidden="1" customWidth="1"/>
    <col min="102" max="122" width="1.140625" style="12"/>
    <col min="123" max="123" width="17.7109375" style="12" customWidth="1"/>
    <col min="124" max="16384" width="1.140625" style="12"/>
  </cols>
  <sheetData>
    <row r="1" spans="1:123" s="19" customFormat="1" ht="18.75">
      <c r="A1" s="46" t="s">
        <v>403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  <c r="DE1" s="46"/>
      <c r="DF1" s="46"/>
      <c r="DG1" s="46"/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</row>
    <row r="3" spans="1:123">
      <c r="A3" s="69" t="s">
        <v>17</v>
      </c>
      <c r="B3" s="70"/>
      <c r="C3" s="70"/>
      <c r="D3" s="70"/>
      <c r="E3" s="70"/>
      <c r="F3" s="70"/>
      <c r="G3" s="70"/>
      <c r="H3" s="71"/>
      <c r="I3" s="69" t="s">
        <v>19</v>
      </c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1"/>
      <c r="AP3" s="69" t="s">
        <v>20</v>
      </c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1"/>
      <c r="BF3" s="69" t="str">
        <f>'Листы3-5'!BF3:CA3</f>
        <v>Фактические показатели</v>
      </c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70"/>
      <c r="BU3" s="70"/>
      <c r="BV3" s="70"/>
      <c r="BW3" s="70"/>
      <c r="BX3" s="70"/>
      <c r="BY3" s="70"/>
      <c r="BZ3" s="70"/>
      <c r="CA3" s="71"/>
      <c r="CB3" s="69" t="str">
        <f>'Листы3-5'!CB3:CW3</f>
        <v>Показатели,</v>
      </c>
      <c r="CC3" s="70"/>
      <c r="CD3" s="70"/>
      <c r="CE3" s="70"/>
      <c r="CF3" s="70"/>
      <c r="CG3" s="70"/>
      <c r="CH3" s="70"/>
      <c r="CI3" s="70"/>
      <c r="CJ3" s="70"/>
      <c r="CK3" s="70"/>
      <c r="CL3" s="70"/>
      <c r="CM3" s="70"/>
      <c r="CN3" s="70"/>
      <c r="CO3" s="70"/>
      <c r="CP3" s="70"/>
      <c r="CQ3" s="70"/>
      <c r="CR3" s="70"/>
      <c r="CS3" s="70"/>
      <c r="CT3" s="70"/>
      <c r="CU3" s="70"/>
      <c r="CV3" s="70"/>
      <c r="CW3" s="71"/>
      <c r="CX3" s="69" t="str">
        <f>'Листы3-5'!CX3:DS3</f>
        <v>Предложения</v>
      </c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70"/>
      <c r="DP3" s="70"/>
      <c r="DQ3" s="70"/>
      <c r="DR3" s="70"/>
      <c r="DS3" s="71"/>
    </row>
    <row r="4" spans="1:123">
      <c r="A4" s="75" t="s">
        <v>18</v>
      </c>
      <c r="B4" s="41"/>
      <c r="C4" s="41"/>
      <c r="D4" s="41"/>
      <c r="E4" s="41"/>
      <c r="F4" s="41"/>
      <c r="G4" s="41"/>
      <c r="H4" s="76"/>
      <c r="I4" s="75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76"/>
      <c r="AP4" s="75" t="s">
        <v>21</v>
      </c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76"/>
      <c r="BF4" s="75" t="str">
        <f>'Листы3-5'!BF4:CA4</f>
        <v>за 2018 год</v>
      </c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76"/>
      <c r="CB4" s="75" t="str">
        <f>'Листы3-5'!CB4:CW4</f>
        <v>утвержденные на 2019 г.</v>
      </c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76"/>
      <c r="CX4" s="75" t="str">
        <f>'Листы3-5'!CX4:DS4</f>
        <v>на 2020 г.</v>
      </c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76"/>
    </row>
    <row r="5" spans="1:123" s="8" customFormat="1" ht="17.25" customHeight="1">
      <c r="A5" s="83" t="s">
        <v>25</v>
      </c>
      <c r="B5" s="83"/>
      <c r="C5" s="83"/>
      <c r="D5" s="83"/>
      <c r="E5" s="83"/>
      <c r="F5" s="83"/>
      <c r="G5" s="83"/>
      <c r="H5" s="83"/>
      <c r="I5" s="84" t="s">
        <v>217</v>
      </c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3" t="s">
        <v>52</v>
      </c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5">
        <v>7.3</v>
      </c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/>
      <c r="CA5" s="85"/>
      <c r="CB5" s="85">
        <v>7.3</v>
      </c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6">
        <f>'[2]П1.1.1 - 1.1.2'!$BU$11</f>
        <v>1.6</v>
      </c>
      <c r="CY5" s="85"/>
      <c r="CZ5" s="85"/>
      <c r="DA5" s="85"/>
      <c r="DB5" s="85"/>
      <c r="DC5" s="85"/>
      <c r="DD5" s="85"/>
      <c r="DE5" s="85"/>
      <c r="DF5" s="85"/>
      <c r="DG5" s="85"/>
      <c r="DH5" s="85"/>
      <c r="DI5" s="85"/>
      <c r="DJ5" s="85"/>
      <c r="DK5" s="85"/>
      <c r="DL5" s="85"/>
      <c r="DM5" s="85"/>
      <c r="DN5" s="85"/>
      <c r="DO5" s="85"/>
      <c r="DP5" s="85"/>
      <c r="DQ5" s="85"/>
      <c r="DR5" s="85"/>
      <c r="DS5" s="85"/>
    </row>
    <row r="6" spans="1:123" s="8" customFormat="1">
      <c r="A6" s="65" t="s">
        <v>38</v>
      </c>
      <c r="B6" s="65"/>
      <c r="C6" s="65"/>
      <c r="D6" s="65"/>
      <c r="E6" s="65"/>
      <c r="F6" s="65"/>
      <c r="G6" s="65"/>
      <c r="H6" s="65"/>
      <c r="I6" s="64" t="s">
        <v>218</v>
      </c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5" t="s">
        <v>52</v>
      </c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53">
        <f>3.85-0.027</f>
        <v>3.823</v>
      </c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68">
        <f>3.85-0.048</f>
        <v>3.802</v>
      </c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53">
        <f>'[2]П1.1.1 - 1.1.2'!$BU$20-'[2]П1.1.1 - 1.1.2'!$BU$25</f>
        <v>1.5776000000000001</v>
      </c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</row>
    <row r="7" spans="1:123" s="8" customFormat="1">
      <c r="A7" s="65"/>
      <c r="B7" s="65"/>
      <c r="C7" s="65"/>
      <c r="D7" s="65"/>
      <c r="E7" s="65"/>
      <c r="F7" s="65"/>
      <c r="G7" s="65"/>
      <c r="H7" s="65"/>
      <c r="I7" s="64" t="s">
        <v>219</v>
      </c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</row>
    <row r="8" spans="1:123">
      <c r="A8" s="65"/>
      <c r="B8" s="65"/>
      <c r="C8" s="65"/>
      <c r="D8" s="65"/>
      <c r="E8" s="65"/>
      <c r="F8" s="65"/>
      <c r="G8" s="65"/>
      <c r="H8" s="65"/>
      <c r="I8" s="64" t="s">
        <v>220</v>
      </c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</row>
    <row r="9" spans="1:123">
      <c r="A9" s="65"/>
      <c r="B9" s="65"/>
      <c r="C9" s="65"/>
      <c r="D9" s="65"/>
      <c r="E9" s="65"/>
      <c r="F9" s="65"/>
      <c r="G9" s="65"/>
      <c r="H9" s="65"/>
      <c r="I9" s="64" t="s">
        <v>221</v>
      </c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</row>
    <row r="10" spans="1:123">
      <c r="A10" s="65"/>
      <c r="B10" s="65"/>
      <c r="C10" s="65"/>
      <c r="D10" s="65"/>
      <c r="E10" s="65"/>
      <c r="F10" s="65"/>
      <c r="G10" s="65"/>
      <c r="H10" s="65"/>
      <c r="I10" s="64" t="s">
        <v>222</v>
      </c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</row>
    <row r="11" spans="1:123">
      <c r="A11" s="65" t="s">
        <v>48</v>
      </c>
      <c r="B11" s="65"/>
      <c r="C11" s="65"/>
      <c r="D11" s="65"/>
      <c r="E11" s="65"/>
      <c r="F11" s="65"/>
      <c r="G11" s="65"/>
      <c r="H11" s="65"/>
      <c r="I11" s="64" t="s">
        <v>223</v>
      </c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5" t="s">
        <v>224</v>
      </c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53">
        <f>[1]П1.2.2!$Q$7</f>
        <v>6.9832090000000004</v>
      </c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>
        <f>[1]П1.2.2!$S$7</f>
        <v>7.9268830000000001</v>
      </c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>
        <f>[2]П1.2.2!$T$7</f>
        <v>1.5209999999999999</v>
      </c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</row>
    <row r="12" spans="1:123">
      <c r="A12" s="65" t="s">
        <v>71</v>
      </c>
      <c r="B12" s="65"/>
      <c r="C12" s="65"/>
      <c r="D12" s="65"/>
      <c r="E12" s="65"/>
      <c r="F12" s="65"/>
      <c r="G12" s="65"/>
      <c r="H12" s="65"/>
      <c r="I12" s="64" t="s">
        <v>225</v>
      </c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5" t="s">
        <v>224</v>
      </c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53">
        <f>[1]П1.2.2!$Q$38</f>
        <v>23.390518</v>
      </c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>
        <f>[1]П1.2.2!$R$38</f>
        <v>20.188169333333288</v>
      </c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>
        <f>[2]П1.2.2!$T$38</f>
        <v>1.499706</v>
      </c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</row>
    <row r="13" spans="1:123">
      <c r="A13" s="65"/>
      <c r="B13" s="65"/>
      <c r="C13" s="65"/>
      <c r="D13" s="65"/>
      <c r="E13" s="65"/>
      <c r="F13" s="65"/>
      <c r="G13" s="65"/>
      <c r="H13" s="65"/>
      <c r="I13" s="64" t="s">
        <v>226</v>
      </c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</row>
    <row r="14" spans="1:123">
      <c r="A14" s="65" t="s">
        <v>92</v>
      </c>
      <c r="B14" s="65"/>
      <c r="C14" s="65"/>
      <c r="D14" s="65"/>
      <c r="E14" s="65"/>
      <c r="F14" s="65"/>
      <c r="G14" s="65"/>
      <c r="H14" s="65"/>
      <c r="I14" s="64" t="s">
        <v>227</v>
      </c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5" t="s">
        <v>229</v>
      </c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</row>
    <row r="15" spans="1:123">
      <c r="A15" s="65"/>
      <c r="B15" s="65"/>
      <c r="C15" s="65"/>
      <c r="D15" s="65"/>
      <c r="E15" s="65"/>
      <c r="F15" s="65"/>
      <c r="G15" s="65"/>
      <c r="H15" s="65"/>
      <c r="I15" s="64" t="s">
        <v>228</v>
      </c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</row>
    <row r="16" spans="1:123">
      <c r="A16" s="65" t="s">
        <v>200</v>
      </c>
      <c r="B16" s="65"/>
      <c r="C16" s="65"/>
      <c r="D16" s="65"/>
      <c r="E16" s="65"/>
      <c r="F16" s="65"/>
      <c r="G16" s="65"/>
      <c r="H16" s="65"/>
      <c r="I16" s="64" t="s">
        <v>230</v>
      </c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5" t="s">
        <v>229</v>
      </c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</row>
    <row r="17" spans="1:123">
      <c r="A17" s="65" t="s">
        <v>204</v>
      </c>
      <c r="B17" s="65"/>
      <c r="C17" s="65"/>
      <c r="D17" s="65"/>
      <c r="E17" s="65"/>
      <c r="F17" s="65"/>
      <c r="G17" s="65"/>
      <c r="H17" s="65"/>
      <c r="I17" s="64" t="s">
        <v>408</v>
      </c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5" t="s">
        <v>231</v>
      </c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53">
        <f>'[1]15 -1'!$O$73/1000</f>
        <v>98.506436698998712</v>
      </c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>
        <f>'[1]15 -1'!$P$73/1000</f>
        <v>150.76149613252545</v>
      </c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>
        <f>'[2]15 -1'!$R$73/1000</f>
        <v>90.171897296838409</v>
      </c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</row>
    <row r="18" spans="1:123">
      <c r="A18" s="22"/>
      <c r="B18" s="22"/>
      <c r="C18" s="22"/>
      <c r="D18" s="22"/>
      <c r="E18" s="22"/>
      <c r="F18" s="22"/>
      <c r="G18" s="22"/>
      <c r="H18" s="22"/>
      <c r="I18" s="21" t="s">
        <v>409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</row>
    <row r="19" spans="1:123">
      <c r="A19" s="65" t="s">
        <v>232</v>
      </c>
      <c r="B19" s="65"/>
      <c r="C19" s="65"/>
      <c r="D19" s="65"/>
      <c r="E19" s="65"/>
      <c r="F19" s="65"/>
      <c r="G19" s="65"/>
      <c r="H19" s="65"/>
      <c r="I19" s="64" t="s">
        <v>233</v>
      </c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5" t="s">
        <v>231</v>
      </c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53">
        <f>BF46+BF57</f>
        <v>3.8774816499381086</v>
      </c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>
        <f>CB46+CB57</f>
        <v>10.619260852591992</v>
      </c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>
        <f>CX46+CX57</f>
        <v>0</v>
      </c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</row>
    <row r="20" spans="1:123">
      <c r="A20" s="65" t="s">
        <v>234</v>
      </c>
      <c r="B20" s="65"/>
      <c r="C20" s="65"/>
      <c r="D20" s="65"/>
      <c r="E20" s="65"/>
      <c r="F20" s="65"/>
      <c r="G20" s="65"/>
      <c r="H20" s="65"/>
      <c r="I20" s="64" t="s">
        <v>235</v>
      </c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5" t="s">
        <v>231</v>
      </c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53">
        <f>BF47+BF58</f>
        <v>94.628955049060608</v>
      </c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>
        <f>CB47+CB58</f>
        <v>140.14223527993346</v>
      </c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>
        <f>CX47+CX58+CX61</f>
        <v>90.171897296838409</v>
      </c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</row>
    <row r="21" spans="1:123">
      <c r="A21" s="65" t="s">
        <v>236</v>
      </c>
      <c r="B21" s="65"/>
      <c r="C21" s="65"/>
      <c r="D21" s="65"/>
      <c r="E21" s="65"/>
      <c r="F21" s="65"/>
      <c r="G21" s="65"/>
      <c r="H21" s="65"/>
      <c r="I21" s="64" t="s">
        <v>237</v>
      </c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5" t="s">
        <v>231</v>
      </c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</row>
    <row r="22" spans="1:123">
      <c r="A22" s="65"/>
      <c r="B22" s="65"/>
      <c r="C22" s="65"/>
      <c r="D22" s="65"/>
      <c r="E22" s="65"/>
      <c r="F22" s="65"/>
      <c r="G22" s="65"/>
      <c r="H22" s="65"/>
      <c r="I22" s="64" t="s">
        <v>238</v>
      </c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</row>
    <row r="23" spans="1:123">
      <c r="A23" s="65" t="s">
        <v>206</v>
      </c>
      <c r="B23" s="65"/>
      <c r="C23" s="65"/>
      <c r="D23" s="65"/>
      <c r="E23" s="65"/>
      <c r="F23" s="65"/>
      <c r="G23" s="65"/>
      <c r="H23" s="65"/>
      <c r="I23" s="64" t="s">
        <v>410</v>
      </c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5" t="s">
        <v>376</v>
      </c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53">
        <f>'[1]11'!$E$54</f>
        <v>0.10007338</v>
      </c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>
        <f>'[1]11'!$E$59</f>
        <v>0.24759965</v>
      </c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>
        <f>'[2]11'!$E$69</f>
        <v>0</v>
      </c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</row>
    <row r="24" spans="1:123">
      <c r="A24" s="65" t="s">
        <v>239</v>
      </c>
      <c r="B24" s="65"/>
      <c r="C24" s="65"/>
      <c r="D24" s="65"/>
      <c r="E24" s="65"/>
      <c r="F24" s="65"/>
      <c r="G24" s="65"/>
      <c r="H24" s="65"/>
      <c r="I24" s="64" t="s">
        <v>240</v>
      </c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5" t="s">
        <v>231</v>
      </c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53">
        <f>'[1]15'!$P$13/1000</f>
        <v>3.6742757989639196</v>
      </c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>
        <f>'[1]15'!$Q$13/1000</f>
        <v>9.7965393173039601</v>
      </c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>
        <f>'[2]15'!$S$13/1000</f>
        <v>0</v>
      </c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</row>
    <row r="25" spans="1:123">
      <c r="A25" s="65"/>
      <c r="B25" s="65"/>
      <c r="C25" s="65"/>
      <c r="D25" s="65"/>
      <c r="E25" s="65"/>
      <c r="F25" s="65"/>
      <c r="G25" s="65"/>
      <c r="H25" s="65"/>
      <c r="I25" s="64" t="s">
        <v>241</v>
      </c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5" t="s">
        <v>243</v>
      </c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3">
        <f>'[1]9'!$I$110</f>
        <v>428.8</v>
      </c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>
        <f>'[1]9'!$I$120</f>
        <v>428.75970196892899</v>
      </c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>
        <f>'[2]9'!$I$141</f>
        <v>0</v>
      </c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</row>
    <row r="26" spans="1:123">
      <c r="A26" s="65"/>
      <c r="B26" s="65"/>
      <c r="C26" s="65"/>
      <c r="D26" s="65"/>
      <c r="E26" s="65"/>
      <c r="F26" s="65"/>
      <c r="G26" s="65"/>
      <c r="H26" s="65"/>
      <c r="I26" s="64" t="s">
        <v>242</v>
      </c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</row>
    <row r="27" spans="1:123">
      <c r="A27" s="65" t="s">
        <v>244</v>
      </c>
      <c r="B27" s="65"/>
      <c r="C27" s="65"/>
      <c r="D27" s="65"/>
      <c r="E27" s="65"/>
      <c r="F27" s="65"/>
      <c r="G27" s="65"/>
      <c r="H27" s="65"/>
      <c r="I27" s="64" t="s">
        <v>245</v>
      </c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5" t="s">
        <v>231</v>
      </c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</row>
    <row r="28" spans="1:123">
      <c r="A28" s="65"/>
      <c r="B28" s="65"/>
      <c r="C28" s="65"/>
      <c r="D28" s="65"/>
      <c r="E28" s="65"/>
      <c r="F28" s="65"/>
      <c r="G28" s="65"/>
      <c r="H28" s="65"/>
      <c r="I28" s="64" t="s">
        <v>241</v>
      </c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5" t="s">
        <v>247</v>
      </c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</row>
    <row r="29" spans="1:123">
      <c r="A29" s="65"/>
      <c r="B29" s="65"/>
      <c r="C29" s="65"/>
      <c r="D29" s="65"/>
      <c r="E29" s="65"/>
      <c r="F29" s="65"/>
      <c r="G29" s="65"/>
      <c r="H29" s="65"/>
      <c r="I29" s="64" t="s">
        <v>246</v>
      </c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</row>
    <row r="30" spans="1:123">
      <c r="A30" s="65"/>
      <c r="B30" s="65"/>
      <c r="C30" s="65"/>
      <c r="D30" s="65"/>
      <c r="E30" s="65"/>
      <c r="F30" s="65"/>
      <c r="G30" s="65"/>
      <c r="H30" s="65"/>
      <c r="I30" s="64" t="s">
        <v>248</v>
      </c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</row>
    <row r="31" spans="1:123">
      <c r="A31" s="65"/>
      <c r="B31" s="65"/>
      <c r="C31" s="65"/>
      <c r="D31" s="65"/>
      <c r="E31" s="65"/>
      <c r="F31" s="65"/>
      <c r="G31" s="65"/>
      <c r="H31" s="65"/>
      <c r="I31" s="64" t="s">
        <v>249</v>
      </c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</row>
    <row r="32" spans="1:123">
      <c r="A32" s="65"/>
      <c r="B32" s="65"/>
      <c r="C32" s="65"/>
      <c r="D32" s="65"/>
      <c r="E32" s="65"/>
      <c r="F32" s="65"/>
      <c r="G32" s="65"/>
      <c r="H32" s="65"/>
      <c r="I32" s="64" t="s">
        <v>250</v>
      </c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</row>
    <row r="33" spans="1:123">
      <c r="A33" s="65" t="s">
        <v>208</v>
      </c>
      <c r="B33" s="65"/>
      <c r="C33" s="65"/>
      <c r="D33" s="65"/>
      <c r="E33" s="65"/>
      <c r="F33" s="65"/>
      <c r="G33" s="65"/>
      <c r="H33" s="65"/>
      <c r="I33" s="64" t="s">
        <v>251</v>
      </c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5" t="s">
        <v>231</v>
      </c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53">
        <f>'[1]15 -1'!$O$24/1000</f>
        <v>7.4109999999999996</v>
      </c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>
        <f>'[1]15 -1'!$P$24/1000</f>
        <v>9.1530466398348196</v>
      </c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>
        <f>'[2]15 -1'!$R$24/1000</f>
        <v>10.631052884208147</v>
      </c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</row>
    <row r="34" spans="1:123">
      <c r="A34" s="65" t="s">
        <v>210</v>
      </c>
      <c r="B34" s="65"/>
      <c r="C34" s="65"/>
      <c r="D34" s="65"/>
      <c r="E34" s="65"/>
      <c r="F34" s="65"/>
      <c r="G34" s="65"/>
      <c r="H34" s="65"/>
      <c r="I34" s="64" t="s">
        <v>93</v>
      </c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  <c r="DO34" s="51"/>
      <c r="DP34" s="51"/>
      <c r="DQ34" s="51"/>
      <c r="DR34" s="51"/>
      <c r="DS34" s="51"/>
    </row>
    <row r="35" spans="1:123">
      <c r="A35" s="65"/>
      <c r="B35" s="65"/>
      <c r="C35" s="65"/>
      <c r="D35" s="65"/>
      <c r="E35" s="65"/>
      <c r="F35" s="65"/>
      <c r="G35" s="65"/>
      <c r="H35" s="65"/>
      <c r="I35" s="64" t="s">
        <v>252</v>
      </c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  <c r="CT35" s="51"/>
      <c r="CU35" s="51"/>
      <c r="CV35" s="51"/>
      <c r="CW35" s="51"/>
      <c r="CX35" s="51"/>
      <c r="CY35" s="51"/>
      <c r="CZ35" s="51"/>
      <c r="DA35" s="51"/>
      <c r="DB35" s="51"/>
      <c r="DC35" s="51"/>
      <c r="DD35" s="51"/>
      <c r="DE35" s="51"/>
      <c r="DF35" s="51"/>
      <c r="DG35" s="51"/>
      <c r="DH35" s="51"/>
      <c r="DI35" s="51"/>
      <c r="DJ35" s="51"/>
      <c r="DK35" s="51"/>
      <c r="DL35" s="51"/>
      <c r="DM35" s="51"/>
      <c r="DN35" s="51"/>
      <c r="DO35" s="51"/>
      <c r="DP35" s="51"/>
      <c r="DQ35" s="51"/>
      <c r="DR35" s="51"/>
      <c r="DS35" s="51"/>
    </row>
    <row r="36" spans="1:123">
      <c r="A36" s="65"/>
      <c r="B36" s="65"/>
      <c r="C36" s="65"/>
      <c r="D36" s="65"/>
      <c r="E36" s="65"/>
      <c r="F36" s="65"/>
      <c r="G36" s="65"/>
      <c r="H36" s="65"/>
      <c r="I36" s="64" t="s">
        <v>411</v>
      </c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51"/>
      <c r="BG36" s="51"/>
      <c r="BH36" s="51"/>
      <c r="BI36" s="51"/>
      <c r="BJ36" s="51"/>
      <c r="BK36" s="51"/>
      <c r="BL36" s="51"/>
      <c r="BM36" s="51"/>
      <c r="BN36" s="51"/>
      <c r="BO36" s="51"/>
      <c r="BP36" s="51"/>
      <c r="BQ36" s="51"/>
      <c r="BR36" s="51"/>
      <c r="BS36" s="51"/>
      <c r="BT36" s="51"/>
      <c r="BU36" s="51"/>
      <c r="BV36" s="51"/>
      <c r="BW36" s="51"/>
      <c r="BX36" s="51"/>
      <c r="BY36" s="51"/>
      <c r="BZ36" s="51"/>
      <c r="CA36" s="51"/>
      <c r="CB36" s="51"/>
      <c r="CC36" s="51"/>
      <c r="CD36" s="51"/>
      <c r="CE36" s="51"/>
      <c r="CF36" s="51"/>
      <c r="CG36" s="51"/>
      <c r="CH36" s="51"/>
      <c r="CI36" s="51"/>
      <c r="CJ36" s="51"/>
      <c r="CK36" s="51"/>
      <c r="CL36" s="51"/>
      <c r="CM36" s="51"/>
      <c r="CN36" s="51"/>
      <c r="CO36" s="51"/>
      <c r="CP36" s="51"/>
      <c r="CQ36" s="51"/>
      <c r="CR36" s="51"/>
      <c r="CS36" s="51"/>
      <c r="CT36" s="51"/>
      <c r="CU36" s="51"/>
      <c r="CV36" s="51"/>
      <c r="CW36" s="51"/>
      <c r="CX36" s="51"/>
      <c r="CY36" s="51"/>
      <c r="CZ36" s="51"/>
      <c r="DA36" s="51"/>
      <c r="DB36" s="51"/>
      <c r="DC36" s="51"/>
      <c r="DD36" s="51"/>
      <c r="DE36" s="51"/>
      <c r="DF36" s="51"/>
      <c r="DG36" s="51"/>
      <c r="DH36" s="51"/>
      <c r="DI36" s="51"/>
      <c r="DJ36" s="51"/>
      <c r="DK36" s="51"/>
      <c r="DL36" s="51"/>
      <c r="DM36" s="51"/>
      <c r="DN36" s="51"/>
      <c r="DO36" s="51"/>
      <c r="DP36" s="51"/>
      <c r="DQ36" s="51"/>
      <c r="DR36" s="51"/>
      <c r="DS36" s="51"/>
    </row>
    <row r="37" spans="1:123">
      <c r="A37" s="65" t="s">
        <v>253</v>
      </c>
      <c r="B37" s="65"/>
      <c r="C37" s="65"/>
      <c r="D37" s="65"/>
      <c r="E37" s="65"/>
      <c r="F37" s="65"/>
      <c r="G37" s="65"/>
      <c r="H37" s="65"/>
      <c r="I37" s="64" t="s">
        <v>254</v>
      </c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5" t="s">
        <v>98</v>
      </c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51">
        <f>'[1]16-1'!$P$9</f>
        <v>26</v>
      </c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>
        <f>'[1]16-1'!$Q$9</f>
        <v>26</v>
      </c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>
        <f>'[2]16-1'!$S$9</f>
        <v>2</v>
      </c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</row>
    <row r="38" spans="1:123">
      <c r="A38" s="65"/>
      <c r="B38" s="65"/>
      <c r="C38" s="65"/>
      <c r="D38" s="65"/>
      <c r="E38" s="65"/>
      <c r="F38" s="65"/>
      <c r="G38" s="65"/>
      <c r="H38" s="65"/>
      <c r="I38" s="64" t="s">
        <v>97</v>
      </c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51"/>
      <c r="CA38" s="51"/>
      <c r="CB38" s="51"/>
      <c r="CC38" s="51"/>
      <c r="CD38" s="51"/>
      <c r="CE38" s="51"/>
      <c r="CF38" s="51"/>
      <c r="CG38" s="51"/>
      <c r="CH38" s="51"/>
      <c r="CI38" s="51"/>
      <c r="CJ38" s="51"/>
      <c r="CK38" s="51"/>
      <c r="CL38" s="51"/>
      <c r="CM38" s="51"/>
      <c r="CN38" s="51"/>
      <c r="CO38" s="51"/>
      <c r="CP38" s="51"/>
      <c r="CQ38" s="51"/>
      <c r="CR38" s="51"/>
      <c r="CS38" s="51"/>
      <c r="CT38" s="51"/>
      <c r="CU38" s="51"/>
      <c r="CV38" s="51"/>
      <c r="CW38" s="51"/>
      <c r="CX38" s="51"/>
      <c r="CY38" s="51"/>
      <c r="CZ38" s="51"/>
      <c r="DA38" s="51"/>
      <c r="DB38" s="51"/>
      <c r="DC38" s="51"/>
      <c r="DD38" s="51"/>
      <c r="DE38" s="51"/>
      <c r="DF38" s="51"/>
      <c r="DG38" s="51"/>
      <c r="DH38" s="51"/>
      <c r="DI38" s="51"/>
      <c r="DJ38" s="51"/>
      <c r="DK38" s="51"/>
      <c r="DL38" s="51"/>
      <c r="DM38" s="51"/>
      <c r="DN38" s="51"/>
      <c r="DO38" s="51"/>
      <c r="DP38" s="51"/>
      <c r="DQ38" s="51"/>
      <c r="DR38" s="51"/>
      <c r="DS38" s="51"/>
    </row>
    <row r="39" spans="1:123">
      <c r="A39" s="65" t="s">
        <v>255</v>
      </c>
      <c r="B39" s="65"/>
      <c r="C39" s="65"/>
      <c r="D39" s="65"/>
      <c r="E39" s="65"/>
      <c r="F39" s="65"/>
      <c r="G39" s="65"/>
      <c r="H39" s="65"/>
      <c r="I39" s="64" t="s">
        <v>256</v>
      </c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5" t="s">
        <v>33</v>
      </c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53">
        <f>'[1]16-1'!$P$32/1000</f>
        <v>132.0119608</v>
      </c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>
        <f>'[1]16-1'!$Q$32/1000</f>
        <v>107.088289652</v>
      </c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>
        <f>'[2]16-1'!$S$32/1000</f>
        <v>142.22830720000002</v>
      </c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</row>
    <row r="40" spans="1:123">
      <c r="A40" s="65"/>
      <c r="B40" s="65"/>
      <c r="C40" s="65"/>
      <c r="D40" s="65"/>
      <c r="E40" s="65"/>
      <c r="F40" s="65"/>
      <c r="G40" s="65"/>
      <c r="H40" s="65"/>
      <c r="I40" s="64" t="s">
        <v>101</v>
      </c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5" t="s">
        <v>102</v>
      </c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</row>
    <row r="41" spans="1:123">
      <c r="A41" s="65" t="s">
        <v>257</v>
      </c>
      <c r="B41" s="65"/>
      <c r="C41" s="65"/>
      <c r="D41" s="65"/>
      <c r="E41" s="65"/>
      <c r="F41" s="65"/>
      <c r="G41" s="65"/>
      <c r="H41" s="65"/>
      <c r="I41" s="64" t="s">
        <v>258</v>
      </c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81" t="str">
        <f>'Листы3-5'!BF76</f>
        <v>Коллективный договор АО "КЭС" на 2018 - 2020 годы, утвержден генеральным директором 01.01.2018 г., срок действия 3 года</v>
      </c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 t="str">
        <f>'Листы3-5'!CB76</f>
        <v>Коллективный договор АО "КЭС" на 2018 - 2020 годы, утвержден генеральным директором 01.01.2018 г., срок действия 3 года</v>
      </c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 t="str">
        <f>'Листы3-5'!CX76</f>
        <v>Коллективный договор АО "КЭС" на 2018 - 2020 годы, утвержден генеральным директором 01.01.2018 г., срок действия 3 года</v>
      </c>
      <c r="CY41" s="81"/>
      <c r="CZ41" s="81"/>
      <c r="DA41" s="81"/>
      <c r="DB41" s="81"/>
      <c r="DC41" s="81"/>
      <c r="DD41" s="81"/>
      <c r="DE41" s="81"/>
      <c r="DF41" s="81"/>
      <c r="DG41" s="81"/>
      <c r="DH41" s="81"/>
      <c r="DI41" s="81"/>
      <c r="DJ41" s="81"/>
      <c r="DK41" s="81"/>
      <c r="DL41" s="81"/>
      <c r="DM41" s="81"/>
      <c r="DN41" s="81"/>
      <c r="DO41" s="81"/>
      <c r="DP41" s="81"/>
      <c r="DQ41" s="81"/>
      <c r="DR41" s="81"/>
      <c r="DS41" s="81"/>
    </row>
    <row r="42" spans="1:123">
      <c r="A42" s="65"/>
      <c r="B42" s="65"/>
      <c r="C42" s="65"/>
      <c r="D42" s="65"/>
      <c r="E42" s="65"/>
      <c r="F42" s="65"/>
      <c r="G42" s="65"/>
      <c r="H42" s="65"/>
      <c r="I42" s="64" t="s">
        <v>105</v>
      </c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  <c r="DR42" s="81"/>
      <c r="DS42" s="81"/>
    </row>
    <row r="43" spans="1:123" ht="30" customHeight="1">
      <c r="A43" s="65"/>
      <c r="B43" s="65"/>
      <c r="C43" s="65"/>
      <c r="D43" s="65"/>
      <c r="E43" s="65"/>
      <c r="F43" s="65"/>
      <c r="G43" s="65"/>
      <c r="H43" s="65"/>
      <c r="I43" s="64" t="s">
        <v>106</v>
      </c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  <c r="CK43" s="81"/>
      <c r="CL43" s="81"/>
      <c r="CM43" s="81"/>
      <c r="CN43" s="81"/>
      <c r="CO43" s="81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  <c r="DR43" s="81"/>
      <c r="DS43" s="81"/>
    </row>
    <row r="44" spans="1:123">
      <c r="A44" s="65" t="s">
        <v>211</v>
      </c>
      <c r="B44" s="65"/>
      <c r="C44" s="65"/>
      <c r="D44" s="65"/>
      <c r="E44" s="65"/>
      <c r="F44" s="65"/>
      <c r="G44" s="65"/>
      <c r="H44" s="65"/>
      <c r="I44" s="64" t="s">
        <v>259</v>
      </c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5" t="s">
        <v>231</v>
      </c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53">
        <f>'[1]15 -1'!$O$59/1000</f>
        <v>93.344043655520451</v>
      </c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>
        <f>'[1]15 -1'!$P$59/1000</f>
        <v>139.08133013206438</v>
      </c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>
        <f>'[2]15 -1'!$R$59/1000</f>
        <v>38.622816725505068</v>
      </c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</row>
    <row r="45" spans="1:123">
      <c r="A45" s="22"/>
      <c r="B45" s="22"/>
      <c r="C45" s="22"/>
      <c r="D45" s="22"/>
      <c r="E45" s="22"/>
      <c r="F45" s="22"/>
      <c r="G45" s="22"/>
      <c r="H45" s="22"/>
      <c r="I45" s="21" t="s">
        <v>76</v>
      </c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</row>
    <row r="46" spans="1:123">
      <c r="A46" s="65" t="s">
        <v>260</v>
      </c>
      <c r="B46" s="65"/>
      <c r="C46" s="65"/>
      <c r="D46" s="65"/>
      <c r="E46" s="65"/>
      <c r="F46" s="65"/>
      <c r="G46" s="65"/>
      <c r="H46" s="65"/>
      <c r="I46" s="64" t="s">
        <v>261</v>
      </c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5" t="s">
        <v>231</v>
      </c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53">
        <f>BF24</f>
        <v>3.6742757989639196</v>
      </c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>
        <f>CB24</f>
        <v>9.7965393173039601</v>
      </c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>
        <f>CX24</f>
        <v>0</v>
      </c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</row>
    <row r="47" spans="1:123">
      <c r="A47" s="65" t="s">
        <v>262</v>
      </c>
      <c r="B47" s="65"/>
      <c r="C47" s="65"/>
      <c r="D47" s="65"/>
      <c r="E47" s="65"/>
      <c r="F47" s="65"/>
      <c r="G47" s="65"/>
      <c r="H47" s="65"/>
      <c r="I47" s="64" t="s">
        <v>263</v>
      </c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5" t="s">
        <v>231</v>
      </c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53">
        <f>BF44-BF46</f>
        <v>89.669767856556533</v>
      </c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>
        <f>CB44-CB46</f>
        <v>129.28479081476041</v>
      </c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>
        <f>CX44-CX46</f>
        <v>38.622816725505068</v>
      </c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</row>
    <row r="48" spans="1:123">
      <c r="A48" s="65" t="s">
        <v>264</v>
      </c>
      <c r="B48" s="65"/>
      <c r="C48" s="65"/>
      <c r="D48" s="65"/>
      <c r="E48" s="65"/>
      <c r="F48" s="65"/>
      <c r="G48" s="65"/>
      <c r="H48" s="65"/>
      <c r="I48" s="64" t="s">
        <v>265</v>
      </c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5" t="s">
        <v>231</v>
      </c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  <c r="BX48" s="53"/>
      <c r="BY48" s="53"/>
      <c r="BZ48" s="53"/>
      <c r="CA48" s="53"/>
      <c r="CB48" s="53"/>
      <c r="CC48" s="53"/>
      <c r="CD48" s="53"/>
      <c r="CE48" s="53"/>
      <c r="CF48" s="53"/>
      <c r="CG48" s="53"/>
      <c r="CH48" s="53"/>
      <c r="CI48" s="53"/>
      <c r="CJ48" s="53"/>
      <c r="CK48" s="53"/>
      <c r="CL48" s="53"/>
      <c r="CM48" s="53"/>
      <c r="CN48" s="53"/>
      <c r="CO48" s="53"/>
      <c r="CP48" s="53"/>
      <c r="CQ48" s="53"/>
      <c r="CR48" s="53"/>
      <c r="CS48" s="53"/>
      <c r="CT48" s="53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  <c r="DL48" s="53"/>
      <c r="DM48" s="53"/>
      <c r="DN48" s="53"/>
      <c r="DO48" s="53"/>
      <c r="DP48" s="53"/>
      <c r="DQ48" s="53"/>
      <c r="DR48" s="53"/>
      <c r="DS48" s="53"/>
    </row>
    <row r="49" spans="1:123">
      <c r="A49" s="65"/>
      <c r="B49" s="65"/>
      <c r="C49" s="65"/>
      <c r="D49" s="65"/>
      <c r="E49" s="65"/>
      <c r="F49" s="65"/>
      <c r="G49" s="65"/>
      <c r="H49" s="65"/>
      <c r="I49" s="64" t="s">
        <v>238</v>
      </c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3"/>
      <c r="CM49" s="53"/>
      <c r="CN49" s="53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3"/>
      <c r="DN49" s="53"/>
      <c r="DO49" s="53"/>
      <c r="DP49" s="53"/>
      <c r="DQ49" s="53"/>
      <c r="DR49" s="53"/>
      <c r="DS49" s="53"/>
    </row>
    <row r="50" spans="1:123">
      <c r="A50" s="65" t="s">
        <v>213</v>
      </c>
      <c r="B50" s="65"/>
      <c r="C50" s="65"/>
      <c r="D50" s="65"/>
      <c r="E50" s="65"/>
      <c r="F50" s="65"/>
      <c r="G50" s="65"/>
      <c r="H50" s="65"/>
      <c r="I50" s="64" t="s">
        <v>266</v>
      </c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3"/>
      <c r="DG50" s="53"/>
      <c r="DH50" s="53"/>
      <c r="DI50" s="53"/>
      <c r="DJ50" s="53"/>
      <c r="DK50" s="53"/>
      <c r="DL50" s="53"/>
      <c r="DM50" s="53"/>
      <c r="DN50" s="53"/>
      <c r="DO50" s="53"/>
      <c r="DP50" s="53"/>
      <c r="DQ50" s="53"/>
      <c r="DR50" s="53"/>
      <c r="DS50" s="53"/>
    </row>
    <row r="51" spans="1:123">
      <c r="A51" s="65"/>
      <c r="B51" s="65"/>
      <c r="C51" s="65"/>
      <c r="D51" s="65"/>
      <c r="E51" s="65"/>
      <c r="F51" s="65"/>
      <c r="G51" s="65"/>
      <c r="H51" s="65"/>
      <c r="I51" s="64" t="s">
        <v>267</v>
      </c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3"/>
      <c r="CT51" s="53"/>
      <c r="CU51" s="53"/>
      <c r="CV51" s="53"/>
      <c r="CW51" s="53"/>
      <c r="CX51" s="53"/>
      <c r="CY51" s="53"/>
      <c r="CZ51" s="53"/>
      <c r="DA51" s="53"/>
      <c r="DB51" s="53"/>
      <c r="DC51" s="53"/>
      <c r="DD51" s="53"/>
      <c r="DE51" s="53"/>
      <c r="DF51" s="53"/>
      <c r="DG51" s="53"/>
      <c r="DH51" s="53"/>
      <c r="DI51" s="53"/>
      <c r="DJ51" s="53"/>
      <c r="DK51" s="53"/>
      <c r="DL51" s="53"/>
      <c r="DM51" s="53"/>
      <c r="DN51" s="53"/>
      <c r="DO51" s="53"/>
      <c r="DP51" s="53"/>
      <c r="DQ51" s="53"/>
      <c r="DR51" s="53"/>
      <c r="DS51" s="53"/>
    </row>
    <row r="52" spans="1:123">
      <c r="A52" s="65" t="s">
        <v>268</v>
      </c>
      <c r="B52" s="65"/>
      <c r="C52" s="65"/>
      <c r="D52" s="65"/>
      <c r="E52" s="65"/>
      <c r="F52" s="65"/>
      <c r="G52" s="65"/>
      <c r="H52" s="65"/>
      <c r="I52" s="64" t="s">
        <v>269</v>
      </c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5" t="s">
        <v>231</v>
      </c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3"/>
      <c r="CE52" s="53"/>
      <c r="CF52" s="53"/>
      <c r="CG52" s="53"/>
      <c r="CH52" s="53"/>
      <c r="CI52" s="53"/>
      <c r="CJ52" s="53"/>
      <c r="CK52" s="53"/>
      <c r="CL52" s="53"/>
      <c r="CM52" s="53"/>
      <c r="CN52" s="53"/>
      <c r="CO52" s="53"/>
      <c r="CP52" s="53"/>
      <c r="CQ52" s="53"/>
      <c r="CR52" s="53"/>
      <c r="CS52" s="53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3"/>
      <c r="DG52" s="53"/>
      <c r="DH52" s="53"/>
      <c r="DI52" s="53"/>
      <c r="DJ52" s="53"/>
      <c r="DK52" s="53"/>
      <c r="DL52" s="53"/>
      <c r="DM52" s="53"/>
      <c r="DN52" s="53"/>
      <c r="DO52" s="53"/>
      <c r="DP52" s="53"/>
      <c r="DQ52" s="53"/>
      <c r="DR52" s="53"/>
      <c r="DS52" s="53"/>
    </row>
    <row r="53" spans="1:123">
      <c r="A53" s="65" t="s">
        <v>270</v>
      </c>
      <c r="B53" s="65"/>
      <c r="C53" s="65"/>
      <c r="D53" s="65"/>
      <c r="E53" s="65"/>
      <c r="F53" s="65"/>
      <c r="G53" s="65"/>
      <c r="H53" s="65"/>
      <c r="I53" s="64" t="s">
        <v>271</v>
      </c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5" t="s">
        <v>231</v>
      </c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3"/>
      <c r="CF53" s="53"/>
      <c r="CG53" s="53"/>
      <c r="CH53" s="53"/>
      <c r="CI53" s="53"/>
      <c r="CJ53" s="53"/>
      <c r="CK53" s="53"/>
      <c r="CL53" s="53"/>
      <c r="CM53" s="53"/>
      <c r="CN53" s="53"/>
      <c r="CO53" s="53"/>
      <c r="CP53" s="53"/>
      <c r="CQ53" s="53"/>
      <c r="CR53" s="53"/>
      <c r="CS53" s="53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3"/>
      <c r="DG53" s="53"/>
      <c r="DH53" s="53"/>
      <c r="DI53" s="53"/>
      <c r="DJ53" s="53"/>
      <c r="DK53" s="53"/>
      <c r="DL53" s="53"/>
      <c r="DM53" s="53"/>
      <c r="DN53" s="53"/>
      <c r="DO53" s="53"/>
      <c r="DP53" s="53"/>
      <c r="DQ53" s="53"/>
      <c r="DR53" s="53"/>
      <c r="DS53" s="53"/>
    </row>
    <row r="54" spans="1:123">
      <c r="A54" s="65"/>
      <c r="B54" s="65"/>
      <c r="C54" s="65"/>
      <c r="D54" s="65"/>
      <c r="E54" s="65"/>
      <c r="F54" s="65"/>
      <c r="G54" s="65"/>
      <c r="H54" s="65"/>
      <c r="I54" s="64" t="s">
        <v>226</v>
      </c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3"/>
      <c r="CB54" s="53"/>
      <c r="CC54" s="53"/>
      <c r="CD54" s="53"/>
      <c r="CE54" s="53"/>
      <c r="CF54" s="53"/>
      <c r="CG54" s="53"/>
      <c r="CH54" s="53"/>
      <c r="CI54" s="53"/>
      <c r="CJ54" s="53"/>
      <c r="CK54" s="53"/>
      <c r="CL54" s="53"/>
      <c r="CM54" s="53"/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3"/>
      <c r="DD54" s="53"/>
      <c r="DE54" s="53"/>
      <c r="DF54" s="53"/>
      <c r="DG54" s="53"/>
      <c r="DH54" s="53"/>
      <c r="DI54" s="53"/>
      <c r="DJ54" s="53"/>
      <c r="DK54" s="53"/>
      <c r="DL54" s="53"/>
      <c r="DM54" s="53"/>
      <c r="DN54" s="53"/>
      <c r="DO54" s="53"/>
      <c r="DP54" s="53"/>
      <c r="DQ54" s="53"/>
      <c r="DR54" s="53"/>
      <c r="DS54" s="53"/>
    </row>
    <row r="55" spans="1:123">
      <c r="A55" s="65" t="s">
        <v>272</v>
      </c>
      <c r="B55" s="65"/>
      <c r="C55" s="65"/>
      <c r="D55" s="65"/>
      <c r="E55" s="65"/>
      <c r="F55" s="65"/>
      <c r="G55" s="65"/>
      <c r="H55" s="65"/>
      <c r="I55" s="64" t="s">
        <v>273</v>
      </c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53">
        <f>'[1]15 -1'!$O$72/1000</f>
        <v>5.1623930434782608</v>
      </c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  <c r="CB55" s="53">
        <f>'[1]15 -1'!$P$72/1000</f>
        <v>11.680166000461066</v>
      </c>
      <c r="CC55" s="53"/>
      <c r="CD55" s="53"/>
      <c r="CE55" s="53"/>
      <c r="CF55" s="53"/>
      <c r="CG55" s="53"/>
      <c r="CH55" s="53"/>
      <c r="CI55" s="53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  <c r="CV55" s="53"/>
      <c r="CW55" s="53"/>
      <c r="CX55" s="53">
        <f>'[2]15 -1'!$R$72/1000-CX61</f>
        <v>13.231080571333337</v>
      </c>
      <c r="CY55" s="53"/>
      <c r="CZ55" s="53"/>
      <c r="DA55" s="53"/>
      <c r="DB55" s="53"/>
      <c r="DC55" s="53"/>
      <c r="DD55" s="53"/>
      <c r="DE55" s="53"/>
      <c r="DF55" s="53"/>
      <c r="DG55" s="53"/>
      <c r="DH55" s="53"/>
      <c r="DI55" s="53"/>
      <c r="DJ55" s="53"/>
      <c r="DK55" s="53"/>
      <c r="DL55" s="53"/>
      <c r="DM55" s="53"/>
      <c r="DN55" s="53"/>
      <c r="DO55" s="53"/>
      <c r="DP55" s="53"/>
      <c r="DQ55" s="53"/>
      <c r="DR55" s="53"/>
      <c r="DS55" s="53"/>
    </row>
    <row r="56" spans="1:123">
      <c r="A56" s="65"/>
      <c r="B56" s="65"/>
      <c r="C56" s="65"/>
      <c r="D56" s="65"/>
      <c r="E56" s="65"/>
      <c r="F56" s="65"/>
      <c r="G56" s="65"/>
      <c r="H56" s="65"/>
      <c r="I56" s="64" t="s">
        <v>412</v>
      </c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3"/>
      <c r="DG56" s="53"/>
      <c r="DH56" s="53"/>
      <c r="DI56" s="53"/>
      <c r="DJ56" s="53"/>
      <c r="DK56" s="53"/>
      <c r="DL56" s="53"/>
      <c r="DM56" s="53"/>
      <c r="DN56" s="53"/>
      <c r="DO56" s="53"/>
      <c r="DP56" s="53"/>
      <c r="DQ56" s="53"/>
      <c r="DR56" s="53"/>
      <c r="DS56" s="53"/>
    </row>
    <row r="57" spans="1:123">
      <c r="A57" s="65" t="s">
        <v>275</v>
      </c>
      <c r="B57" s="65"/>
      <c r="C57" s="65"/>
      <c r="D57" s="65"/>
      <c r="E57" s="65"/>
      <c r="F57" s="65"/>
      <c r="G57" s="65"/>
      <c r="H57" s="65"/>
      <c r="I57" s="64" t="s">
        <v>261</v>
      </c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5" t="s">
        <v>231</v>
      </c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53">
        <f>BF46/BF44*BF55</f>
        <v>0.20320585097418883</v>
      </c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>
        <f>CB46/CB44*CB55</f>
        <v>0.82272153528803305</v>
      </c>
      <c r="CC57" s="53"/>
      <c r="CD57" s="53"/>
      <c r="CE57" s="53"/>
      <c r="CF57" s="53"/>
      <c r="CG57" s="53"/>
      <c r="CH57" s="53"/>
      <c r="CI57" s="53"/>
      <c r="CJ57" s="53"/>
      <c r="CK57" s="53"/>
      <c r="CL57" s="53"/>
      <c r="CM57" s="53"/>
      <c r="CN57" s="53"/>
      <c r="CO57" s="53"/>
      <c r="CP57" s="53"/>
      <c r="CQ57" s="53"/>
      <c r="CR57" s="53"/>
      <c r="CS57" s="53"/>
      <c r="CT57" s="53"/>
      <c r="CU57" s="53"/>
      <c r="CV57" s="53"/>
      <c r="CW57" s="53"/>
      <c r="CX57" s="53">
        <f>CX46/CX44*CX55</f>
        <v>0</v>
      </c>
      <c r="CY57" s="53"/>
      <c r="CZ57" s="53"/>
      <c r="DA57" s="53"/>
      <c r="DB57" s="53"/>
      <c r="DC57" s="53"/>
      <c r="DD57" s="53"/>
      <c r="DE57" s="53"/>
      <c r="DF57" s="53"/>
      <c r="DG57" s="53"/>
      <c r="DH57" s="53"/>
      <c r="DI57" s="53"/>
      <c r="DJ57" s="53"/>
      <c r="DK57" s="53"/>
      <c r="DL57" s="53"/>
      <c r="DM57" s="53"/>
      <c r="DN57" s="53"/>
      <c r="DO57" s="53"/>
      <c r="DP57" s="53"/>
      <c r="DQ57" s="53"/>
      <c r="DR57" s="53"/>
      <c r="DS57" s="53"/>
    </row>
    <row r="58" spans="1:123">
      <c r="A58" s="65" t="s">
        <v>276</v>
      </c>
      <c r="B58" s="65"/>
      <c r="C58" s="65"/>
      <c r="D58" s="65"/>
      <c r="E58" s="65"/>
      <c r="F58" s="65"/>
      <c r="G58" s="65"/>
      <c r="H58" s="65"/>
      <c r="I58" s="64" t="s">
        <v>263</v>
      </c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5" t="s">
        <v>231</v>
      </c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53">
        <f>BF55-BF57</f>
        <v>4.9591871925040723</v>
      </c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  <c r="CB58" s="53">
        <f>CB55-CB57</f>
        <v>10.857444465173032</v>
      </c>
      <c r="CC58" s="53"/>
      <c r="CD58" s="53"/>
      <c r="CE58" s="53"/>
      <c r="CF58" s="53"/>
      <c r="CG58" s="53"/>
      <c r="CH58" s="53"/>
      <c r="CI58" s="53"/>
      <c r="CJ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3"/>
      <c r="CV58" s="53"/>
      <c r="CW58" s="53"/>
      <c r="CX58" s="53">
        <f>CX55-CX57</f>
        <v>13.231080571333337</v>
      </c>
      <c r="CY58" s="53"/>
      <c r="CZ58" s="53"/>
      <c r="DA58" s="53"/>
      <c r="DB58" s="53"/>
      <c r="DC58" s="53"/>
      <c r="DD58" s="53"/>
      <c r="DE58" s="53"/>
      <c r="DF58" s="53"/>
      <c r="DG58" s="53"/>
      <c r="DH58" s="53"/>
      <c r="DI58" s="53"/>
      <c r="DJ58" s="53"/>
      <c r="DK58" s="53"/>
      <c r="DL58" s="53"/>
      <c r="DM58" s="53"/>
      <c r="DN58" s="53"/>
      <c r="DO58" s="53"/>
      <c r="DP58" s="53"/>
      <c r="DQ58" s="53"/>
      <c r="DR58" s="53"/>
      <c r="DS58" s="53"/>
    </row>
    <row r="59" spans="1:123">
      <c r="A59" s="65" t="s">
        <v>277</v>
      </c>
      <c r="B59" s="65"/>
      <c r="C59" s="65"/>
      <c r="D59" s="65"/>
      <c r="E59" s="65"/>
      <c r="F59" s="65"/>
      <c r="G59" s="65"/>
      <c r="H59" s="65"/>
      <c r="I59" s="64" t="s">
        <v>265</v>
      </c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5" t="s">
        <v>231</v>
      </c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J59" s="53"/>
      <c r="CK59" s="53"/>
      <c r="CL59" s="53"/>
      <c r="CM59" s="53"/>
      <c r="CN59" s="53"/>
      <c r="CO59" s="53"/>
      <c r="CP59" s="53"/>
      <c r="CQ59" s="53"/>
      <c r="CR59" s="53"/>
      <c r="CS59" s="53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3"/>
      <c r="DG59" s="53"/>
      <c r="DH59" s="53"/>
      <c r="DI59" s="53"/>
      <c r="DJ59" s="53"/>
      <c r="DK59" s="53"/>
      <c r="DL59" s="53"/>
      <c r="DM59" s="53"/>
      <c r="DN59" s="53"/>
      <c r="DO59" s="53"/>
      <c r="DP59" s="53"/>
      <c r="DQ59" s="53"/>
      <c r="DR59" s="53"/>
      <c r="DS59" s="53"/>
    </row>
    <row r="60" spans="1:123">
      <c r="A60" s="65"/>
      <c r="B60" s="65"/>
      <c r="C60" s="65"/>
      <c r="D60" s="65"/>
      <c r="E60" s="65"/>
      <c r="F60" s="65"/>
      <c r="G60" s="65"/>
      <c r="H60" s="65"/>
      <c r="I60" s="64" t="s">
        <v>238</v>
      </c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3"/>
      <c r="CF60" s="53"/>
      <c r="CG60" s="53"/>
      <c r="CH60" s="53"/>
      <c r="CI60" s="53"/>
      <c r="CJ60" s="53"/>
      <c r="CK60" s="53"/>
      <c r="CL60" s="53"/>
      <c r="CM60" s="53"/>
      <c r="CN60" s="53"/>
      <c r="CO60" s="53"/>
      <c r="CP60" s="53"/>
      <c r="CQ60" s="53"/>
      <c r="CR60" s="53"/>
      <c r="CS60" s="53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3"/>
      <c r="DG60" s="53"/>
      <c r="DH60" s="53"/>
      <c r="DI60" s="53"/>
      <c r="DJ60" s="53"/>
      <c r="DK60" s="53"/>
      <c r="DL60" s="53"/>
      <c r="DM60" s="53"/>
      <c r="DN60" s="53"/>
      <c r="DO60" s="53"/>
      <c r="DP60" s="53"/>
      <c r="DQ60" s="53"/>
      <c r="DR60" s="53"/>
      <c r="DS60" s="53"/>
    </row>
    <row r="61" spans="1:123">
      <c r="A61" s="65" t="s">
        <v>278</v>
      </c>
      <c r="B61" s="65"/>
      <c r="C61" s="65"/>
      <c r="D61" s="65"/>
      <c r="E61" s="65"/>
      <c r="F61" s="65"/>
      <c r="G61" s="65"/>
      <c r="H61" s="65"/>
      <c r="I61" s="64" t="s">
        <v>279</v>
      </c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53">
        <f>('[1]21.1-5'!$N$10+'[1]21.1-5'!$N$29)/1000</f>
        <v>2.8924799999999999</v>
      </c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>
        <f>('[1]21.1-5'!$O$12+'[1]21.1-5'!$O$29)/1000</f>
        <v>10.705256267848679</v>
      </c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>
        <f>('[2]21.1-5'!$Q$12+'[2]21.1-5'!$Q$29)/1000</f>
        <v>38.317999999999998</v>
      </c>
      <c r="CY61" s="53"/>
      <c r="CZ61" s="53"/>
      <c r="DA61" s="53"/>
      <c r="DB61" s="53"/>
      <c r="DC61" s="53"/>
      <c r="DD61" s="53"/>
      <c r="DE61" s="53"/>
      <c r="DF61" s="53"/>
      <c r="DG61" s="53"/>
      <c r="DH61" s="53"/>
      <c r="DI61" s="53"/>
      <c r="DJ61" s="53"/>
      <c r="DK61" s="53"/>
      <c r="DL61" s="53"/>
      <c r="DM61" s="53"/>
      <c r="DN61" s="53"/>
      <c r="DO61" s="53"/>
      <c r="DP61" s="53"/>
      <c r="DQ61" s="53"/>
      <c r="DR61" s="53"/>
      <c r="DS61" s="53"/>
    </row>
    <row r="62" spans="1:123">
      <c r="A62" s="65"/>
      <c r="B62" s="65"/>
      <c r="C62" s="65"/>
      <c r="D62" s="65"/>
      <c r="E62" s="65"/>
      <c r="F62" s="65"/>
      <c r="G62" s="65"/>
      <c r="H62" s="65"/>
      <c r="I62" s="64" t="s">
        <v>280</v>
      </c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M62" s="53"/>
      <c r="DN62" s="53"/>
      <c r="DO62" s="53"/>
      <c r="DP62" s="53"/>
      <c r="DQ62" s="53"/>
      <c r="DR62" s="53"/>
      <c r="DS62" s="53"/>
    </row>
    <row r="63" spans="1:123">
      <c r="A63" s="65"/>
      <c r="B63" s="65"/>
      <c r="C63" s="65"/>
      <c r="D63" s="65"/>
      <c r="E63" s="65"/>
      <c r="F63" s="65"/>
      <c r="G63" s="65"/>
      <c r="H63" s="65"/>
      <c r="I63" s="64" t="s">
        <v>274</v>
      </c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3"/>
      <c r="CF63" s="53"/>
      <c r="CG63" s="53"/>
      <c r="CH63" s="53"/>
      <c r="CI63" s="53"/>
      <c r="CJ63" s="53"/>
      <c r="CK63" s="53"/>
      <c r="CL63" s="53"/>
      <c r="CM63" s="53"/>
      <c r="CN63" s="53"/>
      <c r="CO63" s="53"/>
      <c r="CP63" s="53"/>
      <c r="CQ63" s="53"/>
      <c r="CR63" s="53"/>
      <c r="CS63" s="53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3"/>
      <c r="DG63" s="53"/>
      <c r="DH63" s="53"/>
      <c r="DI63" s="53"/>
      <c r="DJ63" s="53"/>
      <c r="DK63" s="53"/>
      <c r="DL63" s="53"/>
      <c r="DM63" s="53"/>
      <c r="DN63" s="53"/>
      <c r="DO63" s="53"/>
      <c r="DP63" s="53"/>
      <c r="DQ63" s="53"/>
      <c r="DR63" s="53"/>
      <c r="DS63" s="53"/>
    </row>
    <row r="64" spans="1:123">
      <c r="A64" s="65" t="s">
        <v>281</v>
      </c>
      <c r="B64" s="65"/>
      <c r="C64" s="65"/>
      <c r="D64" s="65"/>
      <c r="E64" s="65"/>
      <c r="F64" s="65"/>
      <c r="G64" s="65"/>
      <c r="H64" s="65"/>
      <c r="I64" s="64" t="s">
        <v>261</v>
      </c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5" t="s">
        <v>231</v>
      </c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53">
        <f>BF46/BF44*BF61</f>
        <v>0.11385589103262103</v>
      </c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  <c r="BV64" s="53"/>
      <c r="BW64" s="53"/>
      <c r="BX64" s="53"/>
      <c r="BY64" s="53"/>
      <c r="BZ64" s="53"/>
      <c r="CA64" s="53"/>
      <c r="CB64" s="53">
        <f>CB46/CB44*CB61</f>
        <v>0.75405134413232111</v>
      </c>
      <c r="CC64" s="53"/>
      <c r="CD64" s="53"/>
      <c r="CE64" s="53"/>
      <c r="CF64" s="53"/>
      <c r="CG64" s="53"/>
      <c r="CH64" s="53"/>
      <c r="CI64" s="53"/>
      <c r="CJ64" s="53"/>
      <c r="CK64" s="53"/>
      <c r="CL64" s="53"/>
      <c r="CM64" s="53"/>
      <c r="CN64" s="53"/>
      <c r="CO64" s="53"/>
      <c r="CP64" s="53"/>
      <c r="CQ64" s="53"/>
      <c r="CR64" s="53"/>
      <c r="CS64" s="53"/>
      <c r="CT64" s="53"/>
      <c r="CU64" s="53"/>
      <c r="CV64" s="53"/>
      <c r="CW64" s="53"/>
      <c r="CX64" s="53">
        <f>CX46/CX44*CX61</f>
        <v>0</v>
      </c>
      <c r="CY64" s="53"/>
      <c r="CZ64" s="53"/>
      <c r="DA64" s="53"/>
      <c r="DB64" s="53"/>
      <c r="DC64" s="53"/>
      <c r="DD64" s="53"/>
      <c r="DE64" s="53"/>
      <c r="DF64" s="53"/>
      <c r="DG64" s="53"/>
      <c r="DH64" s="53"/>
      <c r="DI64" s="53"/>
      <c r="DJ64" s="53"/>
      <c r="DK64" s="53"/>
      <c r="DL64" s="53"/>
      <c r="DM64" s="53"/>
      <c r="DN64" s="53"/>
      <c r="DO64" s="53"/>
      <c r="DP64" s="53"/>
      <c r="DQ64" s="53"/>
      <c r="DR64" s="53"/>
      <c r="DS64" s="53"/>
    </row>
    <row r="65" spans="1:123">
      <c r="A65" s="65" t="s">
        <v>282</v>
      </c>
      <c r="B65" s="65"/>
      <c r="C65" s="65"/>
      <c r="D65" s="65"/>
      <c r="E65" s="65"/>
      <c r="F65" s="65"/>
      <c r="G65" s="65"/>
      <c r="H65" s="65"/>
      <c r="I65" s="64" t="s">
        <v>263</v>
      </c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5" t="s">
        <v>231</v>
      </c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53">
        <f>BF61-BF64</f>
        <v>2.7786241089673789</v>
      </c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3"/>
      <c r="BX65" s="53"/>
      <c r="BY65" s="53"/>
      <c r="BZ65" s="53"/>
      <c r="CA65" s="53"/>
      <c r="CB65" s="53">
        <f>CB61-CB64</f>
        <v>9.9512049237163573</v>
      </c>
      <c r="CC65" s="53"/>
      <c r="CD65" s="53"/>
      <c r="CE65" s="53"/>
      <c r="CF65" s="53"/>
      <c r="CG65" s="53"/>
      <c r="CH65" s="53"/>
      <c r="CI65" s="53"/>
      <c r="CJ65" s="53"/>
      <c r="CK65" s="53"/>
      <c r="CL65" s="53"/>
      <c r="CM65" s="53"/>
      <c r="CN65" s="53"/>
      <c r="CO65" s="53"/>
      <c r="CP65" s="53"/>
      <c r="CQ65" s="53"/>
      <c r="CR65" s="53"/>
      <c r="CS65" s="53"/>
      <c r="CT65" s="53"/>
      <c r="CU65" s="53"/>
      <c r="CV65" s="53"/>
      <c r="CW65" s="53"/>
      <c r="CX65" s="53">
        <f>CX61-CX64</f>
        <v>38.317999999999998</v>
      </c>
      <c r="CY65" s="53"/>
      <c r="CZ65" s="53"/>
      <c r="DA65" s="53"/>
      <c r="DB65" s="53"/>
      <c r="DC65" s="53"/>
      <c r="DD65" s="53"/>
      <c r="DE65" s="53"/>
      <c r="DF65" s="53"/>
      <c r="DG65" s="53"/>
      <c r="DH65" s="53"/>
      <c r="DI65" s="53"/>
      <c r="DJ65" s="53"/>
      <c r="DK65" s="53"/>
      <c r="DL65" s="53"/>
      <c r="DM65" s="53"/>
      <c r="DN65" s="53"/>
      <c r="DO65" s="53"/>
      <c r="DP65" s="53"/>
      <c r="DQ65" s="53"/>
      <c r="DR65" s="53"/>
      <c r="DS65" s="53"/>
    </row>
    <row r="66" spans="1:123">
      <c r="A66" s="65" t="s">
        <v>283</v>
      </c>
      <c r="B66" s="65"/>
      <c r="C66" s="65"/>
      <c r="D66" s="65"/>
      <c r="E66" s="65"/>
      <c r="F66" s="65"/>
      <c r="G66" s="65"/>
      <c r="H66" s="65"/>
      <c r="I66" s="64" t="s">
        <v>265</v>
      </c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5" t="s">
        <v>231</v>
      </c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J66" s="53"/>
      <c r="CK66" s="53"/>
      <c r="CL66" s="53"/>
      <c r="CM66" s="53"/>
      <c r="CN66" s="53"/>
      <c r="CO66" s="53"/>
      <c r="CP66" s="53"/>
      <c r="CQ66" s="53"/>
      <c r="CR66" s="53"/>
      <c r="CS66" s="53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53"/>
      <c r="DG66" s="53"/>
      <c r="DH66" s="53"/>
      <c r="DI66" s="53"/>
      <c r="DJ66" s="53"/>
      <c r="DK66" s="53"/>
      <c r="DL66" s="53"/>
      <c r="DM66" s="53"/>
      <c r="DN66" s="53"/>
      <c r="DO66" s="53"/>
      <c r="DP66" s="53"/>
      <c r="DQ66" s="53"/>
      <c r="DR66" s="53"/>
      <c r="DS66" s="53"/>
    </row>
    <row r="67" spans="1:123">
      <c r="A67" s="65"/>
      <c r="B67" s="65"/>
      <c r="C67" s="65"/>
      <c r="D67" s="65"/>
      <c r="E67" s="65"/>
      <c r="F67" s="65"/>
      <c r="G67" s="65"/>
      <c r="H67" s="65"/>
      <c r="I67" s="64" t="s">
        <v>238</v>
      </c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  <c r="BZ67" s="53"/>
      <c r="CA67" s="53"/>
      <c r="CB67" s="53"/>
      <c r="CC67" s="53"/>
      <c r="CD67" s="53"/>
      <c r="CE67" s="53"/>
      <c r="CF67" s="53"/>
      <c r="CG67" s="53"/>
      <c r="CH67" s="53"/>
      <c r="CI67" s="53"/>
      <c r="CJ67" s="53"/>
      <c r="CK67" s="53"/>
      <c r="CL67" s="53"/>
      <c r="CM67" s="53"/>
      <c r="CN67" s="53"/>
      <c r="CO67" s="53"/>
      <c r="CP67" s="53"/>
      <c r="CQ67" s="53"/>
      <c r="CR67" s="53"/>
      <c r="CS67" s="53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53"/>
      <c r="DG67" s="53"/>
      <c r="DH67" s="53"/>
      <c r="DI67" s="53"/>
      <c r="DJ67" s="53"/>
      <c r="DK67" s="53"/>
      <c r="DL67" s="53"/>
      <c r="DM67" s="53"/>
      <c r="DN67" s="53"/>
      <c r="DO67" s="53"/>
      <c r="DP67" s="53"/>
      <c r="DQ67" s="53"/>
      <c r="DR67" s="53"/>
      <c r="DS67" s="53"/>
    </row>
    <row r="68" spans="1:123">
      <c r="A68" s="65" t="s">
        <v>284</v>
      </c>
      <c r="B68" s="65"/>
      <c r="C68" s="65"/>
      <c r="D68" s="65"/>
      <c r="E68" s="65"/>
      <c r="F68" s="65"/>
      <c r="G68" s="65"/>
      <c r="H68" s="65"/>
      <c r="I68" s="64" t="s">
        <v>37</v>
      </c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5" t="s">
        <v>231</v>
      </c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  <c r="BZ68" s="53"/>
      <c r="CA68" s="53"/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3"/>
      <c r="CT68" s="53"/>
      <c r="CU68" s="53"/>
      <c r="CV68" s="53"/>
      <c r="CW68" s="53"/>
      <c r="CX68" s="53"/>
      <c r="CY68" s="53"/>
      <c r="CZ68" s="53"/>
      <c r="DA68" s="53"/>
      <c r="DB68" s="53"/>
      <c r="DC68" s="53"/>
      <c r="DD68" s="53"/>
      <c r="DE68" s="53"/>
      <c r="DF68" s="53"/>
      <c r="DG68" s="53"/>
      <c r="DH68" s="53"/>
      <c r="DI68" s="53"/>
      <c r="DJ68" s="53"/>
      <c r="DK68" s="53"/>
      <c r="DL68" s="53"/>
      <c r="DM68" s="53"/>
      <c r="DN68" s="53"/>
      <c r="DO68" s="53"/>
      <c r="DP68" s="53"/>
      <c r="DQ68" s="53"/>
      <c r="DR68" s="53"/>
      <c r="DS68" s="53"/>
    </row>
    <row r="69" spans="1:123">
      <c r="A69" s="65" t="s">
        <v>285</v>
      </c>
      <c r="B69" s="65"/>
      <c r="C69" s="65"/>
      <c r="D69" s="65"/>
      <c r="E69" s="65"/>
      <c r="F69" s="65"/>
      <c r="G69" s="65"/>
      <c r="H69" s="65"/>
      <c r="I69" s="64" t="s">
        <v>42</v>
      </c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5" t="s">
        <v>47</v>
      </c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  <c r="BZ69" s="53"/>
      <c r="CA69" s="53"/>
      <c r="CB69" s="53"/>
      <c r="CC69" s="53"/>
      <c r="CD69" s="53"/>
      <c r="CE69" s="53"/>
      <c r="CF69" s="53"/>
      <c r="CG69" s="53"/>
      <c r="CH69" s="53"/>
      <c r="CI69" s="53"/>
      <c r="CJ69" s="53"/>
      <c r="CK69" s="53"/>
      <c r="CL69" s="53"/>
      <c r="CM69" s="53"/>
      <c r="CN69" s="53"/>
      <c r="CO69" s="53"/>
      <c r="CP69" s="53"/>
      <c r="CQ69" s="53"/>
      <c r="CR69" s="53"/>
      <c r="CS69" s="53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53"/>
      <c r="DG69" s="53"/>
      <c r="DH69" s="53"/>
      <c r="DI69" s="53"/>
      <c r="DJ69" s="53"/>
      <c r="DK69" s="53"/>
      <c r="DL69" s="53"/>
      <c r="DM69" s="53"/>
      <c r="DN69" s="53"/>
      <c r="DO69" s="53"/>
      <c r="DP69" s="53"/>
      <c r="DQ69" s="53"/>
      <c r="DR69" s="53"/>
      <c r="DS69" s="53"/>
    </row>
    <row r="70" spans="1:123">
      <c r="A70" s="65"/>
      <c r="B70" s="65"/>
      <c r="C70" s="65"/>
      <c r="D70" s="65"/>
      <c r="E70" s="65"/>
      <c r="F70" s="65"/>
      <c r="G70" s="65"/>
      <c r="H70" s="65"/>
      <c r="I70" s="64" t="s">
        <v>286</v>
      </c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  <c r="BV70" s="53"/>
      <c r="BW70" s="53"/>
      <c r="BX70" s="53"/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J70" s="53"/>
      <c r="CK70" s="53"/>
      <c r="CL70" s="53"/>
      <c r="CM70" s="53"/>
      <c r="CN70" s="53"/>
      <c r="CO70" s="53"/>
      <c r="CP70" s="53"/>
      <c r="CQ70" s="53"/>
      <c r="CR70" s="53"/>
      <c r="CS70" s="53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53"/>
      <c r="DG70" s="53"/>
      <c r="DH70" s="53"/>
      <c r="DI70" s="53"/>
      <c r="DJ70" s="53"/>
      <c r="DK70" s="53"/>
      <c r="DL70" s="53"/>
      <c r="DM70" s="53"/>
      <c r="DN70" s="53"/>
      <c r="DO70" s="53"/>
      <c r="DP70" s="53"/>
      <c r="DQ70" s="53"/>
      <c r="DR70" s="53"/>
      <c r="DS70" s="53"/>
    </row>
    <row r="71" spans="1:123">
      <c r="A71" s="65"/>
      <c r="B71" s="65"/>
      <c r="C71" s="65"/>
      <c r="D71" s="65"/>
      <c r="E71" s="65"/>
      <c r="F71" s="65"/>
      <c r="G71" s="65"/>
      <c r="H71" s="65"/>
      <c r="I71" s="64" t="s">
        <v>212</v>
      </c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5"/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  <c r="BC71" s="65"/>
      <c r="BD71" s="65"/>
      <c r="BE71" s="65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  <c r="CN71" s="53"/>
      <c r="CO71" s="53"/>
      <c r="CP71" s="53"/>
      <c r="CQ71" s="53"/>
      <c r="CR71" s="53"/>
      <c r="CS71" s="53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53"/>
      <c r="DG71" s="53"/>
      <c r="DH71" s="53"/>
      <c r="DI71" s="53"/>
      <c r="DJ71" s="53"/>
      <c r="DK71" s="53"/>
      <c r="DL71" s="53"/>
      <c r="DM71" s="53"/>
      <c r="DN71" s="53"/>
      <c r="DO71" s="53"/>
      <c r="DP71" s="53"/>
      <c r="DQ71" s="53"/>
      <c r="DR71" s="53"/>
      <c r="DS71" s="53"/>
    </row>
    <row r="72" spans="1:123">
      <c r="A72" s="65" t="s">
        <v>287</v>
      </c>
      <c r="B72" s="65"/>
      <c r="C72" s="65"/>
      <c r="D72" s="65"/>
      <c r="E72" s="65"/>
      <c r="F72" s="65"/>
      <c r="G72" s="65"/>
      <c r="H72" s="65"/>
      <c r="I72" s="64" t="s">
        <v>88</v>
      </c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82" t="str">
        <f>'Листы3-5'!BF62</f>
        <v>Инвестиционная программа АО "КЭС" на 2018 г. утверждена постановлением РСТ №113 от 31.05.2018</v>
      </c>
      <c r="BG72" s="82"/>
      <c r="BH72" s="82"/>
      <c r="BI72" s="82"/>
      <c r="BJ72" s="82"/>
      <c r="BK72" s="82"/>
      <c r="BL72" s="82"/>
      <c r="BM72" s="82"/>
      <c r="BN72" s="82"/>
      <c r="BO72" s="82"/>
      <c r="BP72" s="82"/>
      <c r="BQ72" s="82"/>
      <c r="BR72" s="82"/>
      <c r="BS72" s="82"/>
      <c r="BT72" s="82"/>
      <c r="BU72" s="82"/>
      <c r="BV72" s="82"/>
      <c r="BW72" s="82"/>
      <c r="BX72" s="82"/>
      <c r="BY72" s="82"/>
      <c r="BZ72" s="82"/>
      <c r="CA72" s="82"/>
      <c r="CB72" s="82" t="str">
        <f>BF72</f>
        <v>Инвестиционная программа АО "КЭС" на 2018 г. утверждена постановлением РСТ №113 от 31.05.2018</v>
      </c>
      <c r="CC72" s="82"/>
      <c r="CD72" s="82"/>
      <c r="CE72" s="82"/>
      <c r="CF72" s="82"/>
      <c r="CG72" s="82"/>
      <c r="CH72" s="82"/>
      <c r="CI72" s="82"/>
      <c r="CJ72" s="82"/>
      <c r="CK72" s="82"/>
      <c r="CL72" s="82"/>
      <c r="CM72" s="82"/>
      <c r="CN72" s="82"/>
      <c r="CO72" s="82"/>
      <c r="CP72" s="82"/>
      <c r="CQ72" s="82"/>
      <c r="CR72" s="82"/>
      <c r="CS72" s="82"/>
      <c r="CT72" s="82"/>
      <c r="CU72" s="82"/>
      <c r="CV72" s="82"/>
      <c r="CW72" s="82"/>
      <c r="CX72" s="82" t="str">
        <f>'Листы3-5'!CX62</f>
        <v>Проект Инвестиционной программы по ВЭУ 13,14 подан в РСТ КК  письмом АО "КЭС" от 04.03.2020 № 173</v>
      </c>
      <c r="CY72" s="82"/>
      <c r="CZ72" s="82"/>
      <c r="DA72" s="82"/>
      <c r="DB72" s="82"/>
      <c r="DC72" s="82"/>
      <c r="DD72" s="82"/>
      <c r="DE72" s="82"/>
      <c r="DF72" s="82"/>
      <c r="DG72" s="82"/>
      <c r="DH72" s="82"/>
      <c r="DI72" s="82"/>
      <c r="DJ72" s="82"/>
      <c r="DK72" s="82"/>
      <c r="DL72" s="82"/>
      <c r="DM72" s="82"/>
      <c r="DN72" s="82"/>
      <c r="DO72" s="82"/>
      <c r="DP72" s="82"/>
      <c r="DQ72" s="82"/>
      <c r="DR72" s="82"/>
      <c r="DS72" s="82"/>
    </row>
    <row r="73" spans="1:123">
      <c r="A73" s="65"/>
      <c r="B73" s="65"/>
      <c r="C73" s="65"/>
      <c r="D73" s="65"/>
      <c r="E73" s="65"/>
      <c r="F73" s="65"/>
      <c r="G73" s="65"/>
      <c r="H73" s="65"/>
      <c r="I73" s="64" t="s">
        <v>89</v>
      </c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82"/>
      <c r="BG73" s="82"/>
      <c r="BH73" s="82"/>
      <c r="BI73" s="82"/>
      <c r="BJ73" s="82"/>
      <c r="BK73" s="82"/>
      <c r="BL73" s="82"/>
      <c r="BM73" s="82"/>
      <c r="BN73" s="82"/>
      <c r="BO73" s="82"/>
      <c r="BP73" s="82"/>
      <c r="BQ73" s="82"/>
      <c r="BR73" s="82"/>
      <c r="BS73" s="82"/>
      <c r="BT73" s="82"/>
      <c r="BU73" s="82"/>
      <c r="BV73" s="82"/>
      <c r="BW73" s="82"/>
      <c r="BX73" s="82"/>
      <c r="BY73" s="82"/>
      <c r="BZ73" s="82"/>
      <c r="CA73" s="82"/>
      <c r="CB73" s="82"/>
      <c r="CC73" s="82"/>
      <c r="CD73" s="82"/>
      <c r="CE73" s="82"/>
      <c r="CF73" s="82"/>
      <c r="CG73" s="82"/>
      <c r="CH73" s="82"/>
      <c r="CI73" s="82"/>
      <c r="CJ73" s="82"/>
      <c r="CK73" s="82"/>
      <c r="CL73" s="82"/>
      <c r="CM73" s="82"/>
      <c r="CN73" s="82"/>
      <c r="CO73" s="82"/>
      <c r="CP73" s="82"/>
      <c r="CQ73" s="82"/>
      <c r="CR73" s="82"/>
      <c r="CS73" s="82"/>
      <c r="CT73" s="82"/>
      <c r="CU73" s="82"/>
      <c r="CV73" s="82"/>
      <c r="CW73" s="82"/>
      <c r="CX73" s="82"/>
      <c r="CY73" s="82"/>
      <c r="CZ73" s="82"/>
      <c r="DA73" s="82"/>
      <c r="DB73" s="82"/>
      <c r="DC73" s="82"/>
      <c r="DD73" s="82"/>
      <c r="DE73" s="82"/>
      <c r="DF73" s="82"/>
      <c r="DG73" s="82"/>
      <c r="DH73" s="82"/>
      <c r="DI73" s="82"/>
      <c r="DJ73" s="82"/>
      <c r="DK73" s="82"/>
      <c r="DL73" s="82"/>
      <c r="DM73" s="82"/>
      <c r="DN73" s="82"/>
      <c r="DO73" s="82"/>
      <c r="DP73" s="82"/>
      <c r="DQ73" s="82"/>
      <c r="DR73" s="82"/>
      <c r="DS73" s="82"/>
    </row>
    <row r="74" spans="1:123">
      <c r="A74" s="65"/>
      <c r="B74" s="65"/>
      <c r="C74" s="65"/>
      <c r="D74" s="65"/>
      <c r="E74" s="65"/>
      <c r="F74" s="65"/>
      <c r="G74" s="65"/>
      <c r="H74" s="65"/>
      <c r="I74" s="64" t="s">
        <v>214</v>
      </c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  <c r="AY74" s="64"/>
      <c r="AZ74" s="64"/>
      <c r="BA74" s="64"/>
      <c r="BB74" s="64"/>
      <c r="BC74" s="64"/>
      <c r="BD74" s="64"/>
      <c r="BE74" s="64"/>
      <c r="BF74" s="82"/>
      <c r="BG74" s="82"/>
      <c r="BH74" s="82"/>
      <c r="BI74" s="82"/>
      <c r="BJ74" s="82"/>
      <c r="BK74" s="82"/>
      <c r="BL74" s="82"/>
      <c r="BM74" s="82"/>
      <c r="BN74" s="82"/>
      <c r="BO74" s="82"/>
      <c r="BP74" s="82"/>
      <c r="BQ74" s="82"/>
      <c r="BR74" s="82"/>
      <c r="BS74" s="82"/>
      <c r="BT74" s="82"/>
      <c r="BU74" s="82"/>
      <c r="BV74" s="82"/>
      <c r="BW74" s="82"/>
      <c r="BX74" s="82"/>
      <c r="BY74" s="82"/>
      <c r="BZ74" s="82"/>
      <c r="CA74" s="82"/>
      <c r="CB74" s="82"/>
      <c r="CC74" s="82"/>
      <c r="CD74" s="82"/>
      <c r="CE74" s="82"/>
      <c r="CF74" s="82"/>
      <c r="CG74" s="82"/>
      <c r="CH74" s="82"/>
      <c r="CI74" s="82"/>
      <c r="CJ74" s="82"/>
      <c r="CK74" s="82"/>
      <c r="CL74" s="82"/>
      <c r="CM74" s="82"/>
      <c r="CN74" s="82"/>
      <c r="CO74" s="82"/>
      <c r="CP74" s="82"/>
      <c r="CQ74" s="82"/>
      <c r="CR74" s="82"/>
      <c r="CS74" s="82"/>
      <c r="CT74" s="82"/>
      <c r="CU74" s="82"/>
      <c r="CV74" s="82"/>
      <c r="CW74" s="82"/>
      <c r="CX74" s="82"/>
      <c r="CY74" s="82"/>
      <c r="CZ74" s="82"/>
      <c r="DA74" s="82"/>
      <c r="DB74" s="82"/>
      <c r="DC74" s="82"/>
      <c r="DD74" s="82"/>
      <c r="DE74" s="82"/>
      <c r="DF74" s="82"/>
      <c r="DG74" s="82"/>
      <c r="DH74" s="82"/>
      <c r="DI74" s="82"/>
      <c r="DJ74" s="82"/>
      <c r="DK74" s="82"/>
      <c r="DL74" s="82"/>
      <c r="DM74" s="82"/>
      <c r="DN74" s="82"/>
      <c r="DO74" s="82"/>
      <c r="DP74" s="82"/>
      <c r="DQ74" s="82"/>
      <c r="DR74" s="82"/>
      <c r="DS74" s="82"/>
    </row>
    <row r="75" spans="1:123">
      <c r="A75" s="65"/>
      <c r="B75" s="65"/>
      <c r="C75" s="65"/>
      <c r="D75" s="65"/>
      <c r="E75" s="65"/>
      <c r="F75" s="65"/>
      <c r="G75" s="65"/>
      <c r="H75" s="65"/>
      <c r="I75" s="64" t="s">
        <v>215</v>
      </c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82"/>
      <c r="BG75" s="82"/>
      <c r="BH75" s="82"/>
      <c r="BI75" s="82"/>
      <c r="BJ75" s="82"/>
      <c r="BK75" s="82"/>
      <c r="BL75" s="82"/>
      <c r="BM75" s="82"/>
      <c r="BN75" s="82"/>
      <c r="BO75" s="82"/>
      <c r="BP75" s="82"/>
      <c r="BQ75" s="82"/>
      <c r="BR75" s="82"/>
      <c r="BS75" s="82"/>
      <c r="BT75" s="82"/>
      <c r="BU75" s="82"/>
      <c r="BV75" s="82"/>
      <c r="BW75" s="82"/>
      <c r="BX75" s="82"/>
      <c r="BY75" s="82"/>
      <c r="BZ75" s="82"/>
      <c r="CA75" s="82"/>
      <c r="CB75" s="82"/>
      <c r="CC75" s="82"/>
      <c r="CD75" s="82"/>
      <c r="CE75" s="82"/>
      <c r="CF75" s="82"/>
      <c r="CG75" s="82"/>
      <c r="CH75" s="82"/>
      <c r="CI75" s="82"/>
      <c r="CJ75" s="82"/>
      <c r="CK75" s="82"/>
      <c r="CL75" s="82"/>
      <c r="CM75" s="82"/>
      <c r="CN75" s="82"/>
      <c r="CO75" s="82"/>
      <c r="CP75" s="82"/>
      <c r="CQ75" s="82"/>
      <c r="CR75" s="82"/>
      <c r="CS75" s="82"/>
      <c r="CT75" s="82"/>
      <c r="CU75" s="82"/>
      <c r="CV75" s="82"/>
      <c r="CW75" s="82"/>
      <c r="CX75" s="82"/>
      <c r="CY75" s="82"/>
      <c r="CZ75" s="82"/>
      <c r="DA75" s="82"/>
      <c r="DB75" s="82"/>
      <c r="DC75" s="82"/>
      <c r="DD75" s="82"/>
      <c r="DE75" s="82"/>
      <c r="DF75" s="82"/>
      <c r="DG75" s="82"/>
      <c r="DH75" s="82"/>
      <c r="DI75" s="82"/>
      <c r="DJ75" s="82"/>
      <c r="DK75" s="82"/>
      <c r="DL75" s="82"/>
      <c r="DM75" s="82"/>
      <c r="DN75" s="82"/>
      <c r="DO75" s="82"/>
      <c r="DP75" s="82"/>
      <c r="DQ75" s="82"/>
      <c r="DR75" s="82"/>
      <c r="DS75" s="82"/>
    </row>
    <row r="76" spans="1:123" ht="98.25" customHeight="1">
      <c r="A76" s="65"/>
      <c r="B76" s="65"/>
      <c r="C76" s="65"/>
      <c r="D76" s="65"/>
      <c r="E76" s="65"/>
      <c r="F76" s="65"/>
      <c r="G76" s="65"/>
      <c r="H76" s="65"/>
      <c r="I76" s="64" t="s">
        <v>216</v>
      </c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82"/>
      <c r="BG76" s="82"/>
      <c r="BH76" s="82"/>
      <c r="BI76" s="82"/>
      <c r="BJ76" s="82"/>
      <c r="BK76" s="82"/>
      <c r="BL76" s="82"/>
      <c r="BM76" s="82"/>
      <c r="BN76" s="82"/>
      <c r="BO76" s="82"/>
      <c r="BP76" s="82"/>
      <c r="BQ76" s="82"/>
      <c r="BR76" s="82"/>
      <c r="BS76" s="82"/>
      <c r="BT76" s="82"/>
      <c r="BU76" s="82"/>
      <c r="BV76" s="82"/>
      <c r="BW76" s="82"/>
      <c r="BX76" s="82"/>
      <c r="BY76" s="82"/>
      <c r="BZ76" s="82"/>
      <c r="CA76" s="82"/>
      <c r="CB76" s="82"/>
      <c r="CC76" s="82"/>
      <c r="CD76" s="82"/>
      <c r="CE76" s="82"/>
      <c r="CF76" s="82"/>
      <c r="CG76" s="82"/>
      <c r="CH76" s="82"/>
      <c r="CI76" s="82"/>
      <c r="CJ76" s="82"/>
      <c r="CK76" s="82"/>
      <c r="CL76" s="82"/>
      <c r="CM76" s="82"/>
      <c r="CN76" s="82"/>
      <c r="CO76" s="82"/>
      <c r="CP76" s="82"/>
      <c r="CQ76" s="82"/>
      <c r="CR76" s="82"/>
      <c r="CS76" s="82"/>
      <c r="CT76" s="82"/>
      <c r="CU76" s="82"/>
      <c r="CV76" s="82"/>
      <c r="CW76" s="82"/>
      <c r="CX76" s="82"/>
      <c r="CY76" s="82"/>
      <c r="CZ76" s="82"/>
      <c r="DA76" s="82"/>
      <c r="DB76" s="82"/>
      <c r="DC76" s="82"/>
      <c r="DD76" s="82"/>
      <c r="DE76" s="82"/>
      <c r="DF76" s="82"/>
      <c r="DG76" s="82"/>
      <c r="DH76" s="82"/>
      <c r="DI76" s="82"/>
      <c r="DJ76" s="82"/>
      <c r="DK76" s="82"/>
      <c r="DL76" s="82"/>
      <c r="DM76" s="82"/>
      <c r="DN76" s="82"/>
      <c r="DO76" s="82"/>
      <c r="DP76" s="82"/>
      <c r="DQ76" s="82"/>
      <c r="DR76" s="82"/>
      <c r="DS76" s="82"/>
    </row>
    <row r="79" spans="1:123">
      <c r="A79" s="9" t="s">
        <v>288</v>
      </c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0" t="s">
        <v>289</v>
      </c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</row>
    <row r="80" spans="1:123"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0" t="s">
        <v>290</v>
      </c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</row>
    <row r="81" spans="1:123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0" t="s">
        <v>291</v>
      </c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</row>
    <row r="82" spans="1:123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0" t="s">
        <v>369</v>
      </c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</row>
    <row r="84" spans="1:123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</row>
    <row r="85" spans="1:123" s="2" customFormat="1" ht="11.25">
      <c r="A85" s="5" t="s">
        <v>292</v>
      </c>
    </row>
  </sheetData>
  <mergeCells count="279">
    <mergeCell ref="A1:DS1"/>
    <mergeCell ref="A3:H3"/>
    <mergeCell ref="I3:AO3"/>
    <mergeCell ref="AP3:BE3"/>
    <mergeCell ref="BF3:CA3"/>
    <mergeCell ref="CB3:CW3"/>
    <mergeCell ref="CX3:DS3"/>
    <mergeCell ref="A4:H4"/>
    <mergeCell ref="I4:AO4"/>
    <mergeCell ref="AP4:BE4"/>
    <mergeCell ref="BF4:CA4"/>
    <mergeCell ref="CB4:CW4"/>
    <mergeCell ref="CX4:DS4"/>
    <mergeCell ref="CX14:DS15"/>
    <mergeCell ref="I13:AO13"/>
    <mergeCell ref="CX12:DS13"/>
    <mergeCell ref="I7:AO7"/>
    <mergeCell ref="I6:AO6"/>
    <mergeCell ref="I14:AO14"/>
    <mergeCell ref="I10:AO10"/>
    <mergeCell ref="CX11:DS11"/>
    <mergeCell ref="CX6:DS10"/>
    <mergeCell ref="A12:H13"/>
    <mergeCell ref="AP12:BE13"/>
    <mergeCell ref="BF12:CA13"/>
    <mergeCell ref="CB12:CW13"/>
    <mergeCell ref="A6:H10"/>
    <mergeCell ref="AP6:BE10"/>
    <mergeCell ref="BF6:CA10"/>
    <mergeCell ref="CB6:CW10"/>
    <mergeCell ref="CX5:DS5"/>
    <mergeCell ref="I8:AO8"/>
    <mergeCell ref="I9:AO9"/>
    <mergeCell ref="CX17:DS17"/>
    <mergeCell ref="AP19:BE19"/>
    <mergeCell ref="BF19:CA19"/>
    <mergeCell ref="AP17:BE17"/>
    <mergeCell ref="BF17:CA17"/>
    <mergeCell ref="CB17:CW17"/>
    <mergeCell ref="I25:AO25"/>
    <mergeCell ref="CB19:CW19"/>
    <mergeCell ref="A5:H5"/>
    <mergeCell ref="I5:AO5"/>
    <mergeCell ref="AP5:BE5"/>
    <mergeCell ref="BF5:CA5"/>
    <mergeCell ref="CB5:CW5"/>
    <mergeCell ref="I15:AO15"/>
    <mergeCell ref="A14:H15"/>
    <mergeCell ref="AP14:BE15"/>
    <mergeCell ref="BF14:CA15"/>
    <mergeCell ref="CB14:CW15"/>
    <mergeCell ref="A11:H11"/>
    <mergeCell ref="I11:AO11"/>
    <mergeCell ref="AP11:BE11"/>
    <mergeCell ref="BF11:CA11"/>
    <mergeCell ref="CB11:CW11"/>
    <mergeCell ref="I12:AO12"/>
    <mergeCell ref="AP37:BE38"/>
    <mergeCell ref="A57:H57"/>
    <mergeCell ref="A53:H54"/>
    <mergeCell ref="I51:AO51"/>
    <mergeCell ref="AP50:BE51"/>
    <mergeCell ref="A55:H56"/>
    <mergeCell ref="I17:AO17"/>
    <mergeCell ref="I19:AO19"/>
    <mergeCell ref="I20:AO20"/>
    <mergeCell ref="I21:AO21"/>
    <mergeCell ref="I22:AO22"/>
    <mergeCell ref="A52:H52"/>
    <mergeCell ref="I38:AO38"/>
    <mergeCell ref="I37:AO37"/>
    <mergeCell ref="I36:AO36"/>
    <mergeCell ref="I41:AO41"/>
    <mergeCell ref="I42:AO42"/>
    <mergeCell ref="I43:AO43"/>
    <mergeCell ref="I44:AO44"/>
    <mergeCell ref="I46:AO46"/>
    <mergeCell ref="A41:H43"/>
    <mergeCell ref="A39:H40"/>
    <mergeCell ref="A37:H38"/>
    <mergeCell ref="A44:H44"/>
    <mergeCell ref="CX50:DS51"/>
    <mergeCell ref="I50:AO50"/>
    <mergeCell ref="CB64:CW64"/>
    <mergeCell ref="CX64:DS64"/>
    <mergeCell ref="I63:AO63"/>
    <mergeCell ref="I62:AO62"/>
    <mergeCell ref="I61:AO61"/>
    <mergeCell ref="BF61:CA63"/>
    <mergeCell ref="CB61:CW63"/>
    <mergeCell ref="CX61:DS63"/>
    <mergeCell ref="I52:AO52"/>
    <mergeCell ref="AP52:BE52"/>
    <mergeCell ref="BF52:CA52"/>
    <mergeCell ref="CB52:CW52"/>
    <mergeCell ref="I53:AO53"/>
    <mergeCell ref="CX58:DS58"/>
    <mergeCell ref="I54:AO54"/>
    <mergeCell ref="AP53:BE54"/>
    <mergeCell ref="BF53:CA54"/>
    <mergeCell ref="CB53:CW54"/>
    <mergeCell ref="CX53:DS54"/>
    <mergeCell ref="CX52:DS52"/>
    <mergeCell ref="I55:AO55"/>
    <mergeCell ref="I56:AO56"/>
    <mergeCell ref="CX66:DS67"/>
    <mergeCell ref="I67:AO67"/>
    <mergeCell ref="AP55:BE56"/>
    <mergeCell ref="BF55:CA56"/>
    <mergeCell ref="I58:AO58"/>
    <mergeCell ref="I59:AO59"/>
    <mergeCell ref="BF69:CA71"/>
    <mergeCell ref="I70:AO70"/>
    <mergeCell ref="I69:AO69"/>
    <mergeCell ref="CB55:CW56"/>
    <mergeCell ref="CX55:DS56"/>
    <mergeCell ref="CB59:CW60"/>
    <mergeCell ref="CX59:DS60"/>
    <mergeCell ref="CB58:CW58"/>
    <mergeCell ref="AP57:BE57"/>
    <mergeCell ref="BF57:CA57"/>
    <mergeCell ref="CB57:CW57"/>
    <mergeCell ref="CX57:DS57"/>
    <mergeCell ref="I64:AO64"/>
    <mergeCell ref="AP64:BE64"/>
    <mergeCell ref="BF64:CA64"/>
    <mergeCell ref="I60:AO60"/>
    <mergeCell ref="I66:AO66"/>
    <mergeCell ref="I57:AO57"/>
    <mergeCell ref="AP44:BE44"/>
    <mergeCell ref="BF44:CA44"/>
    <mergeCell ref="CB44:CW44"/>
    <mergeCell ref="A69:H71"/>
    <mergeCell ref="AP69:BE71"/>
    <mergeCell ref="BF68:CA68"/>
    <mergeCell ref="I71:AO71"/>
    <mergeCell ref="A58:H58"/>
    <mergeCell ref="AP58:BE58"/>
    <mergeCell ref="I65:AO65"/>
    <mergeCell ref="A59:H60"/>
    <mergeCell ref="AP59:BE60"/>
    <mergeCell ref="BF59:CA60"/>
    <mergeCell ref="BF58:CA58"/>
    <mergeCell ref="A65:H65"/>
    <mergeCell ref="A64:H64"/>
    <mergeCell ref="AP65:BE65"/>
    <mergeCell ref="BF65:CA65"/>
    <mergeCell ref="CB66:CW67"/>
    <mergeCell ref="BF50:CA51"/>
    <mergeCell ref="CB50:CW51"/>
    <mergeCell ref="A50:H51"/>
    <mergeCell ref="AP47:BE47"/>
    <mergeCell ref="A48:H49"/>
    <mergeCell ref="AP48:BE49"/>
    <mergeCell ref="BF48:CA49"/>
    <mergeCell ref="CB48:CW49"/>
    <mergeCell ref="CX48:DS49"/>
    <mergeCell ref="A46:H46"/>
    <mergeCell ref="AP46:BE46"/>
    <mergeCell ref="BF46:CA46"/>
    <mergeCell ref="I49:AO49"/>
    <mergeCell ref="I48:AO48"/>
    <mergeCell ref="A47:H47"/>
    <mergeCell ref="I47:AO47"/>
    <mergeCell ref="BF47:CA47"/>
    <mergeCell ref="CB47:CW47"/>
    <mergeCell ref="CX47:DS47"/>
    <mergeCell ref="CB46:CW46"/>
    <mergeCell ref="CX46:DS46"/>
    <mergeCell ref="A34:H36"/>
    <mergeCell ref="AP34:BE36"/>
    <mergeCell ref="BF34:CA36"/>
    <mergeCell ref="CB34:CW36"/>
    <mergeCell ref="CX34:DS36"/>
    <mergeCell ref="I35:AO35"/>
    <mergeCell ref="I30:AO30"/>
    <mergeCell ref="I31:AO31"/>
    <mergeCell ref="I28:AO28"/>
    <mergeCell ref="A30:H32"/>
    <mergeCell ref="AP30:BE32"/>
    <mergeCell ref="A33:H33"/>
    <mergeCell ref="AP33:BE33"/>
    <mergeCell ref="BF33:CA33"/>
    <mergeCell ref="CB33:CW33"/>
    <mergeCell ref="CX33:DS33"/>
    <mergeCell ref="A16:H16"/>
    <mergeCell ref="I16:AO16"/>
    <mergeCell ref="AP16:BE16"/>
    <mergeCell ref="BF16:CA16"/>
    <mergeCell ref="CB16:CW16"/>
    <mergeCell ref="CX16:DS16"/>
    <mergeCell ref="I27:AO27"/>
    <mergeCell ref="A21:H22"/>
    <mergeCell ref="AP21:BE22"/>
    <mergeCell ref="AP24:BE24"/>
    <mergeCell ref="A23:H23"/>
    <mergeCell ref="AP23:BE23"/>
    <mergeCell ref="BF23:CA23"/>
    <mergeCell ref="CB23:CW23"/>
    <mergeCell ref="BF21:CA22"/>
    <mergeCell ref="A17:H17"/>
    <mergeCell ref="I23:AO23"/>
    <mergeCell ref="A20:H20"/>
    <mergeCell ref="AP20:BE20"/>
    <mergeCell ref="BF20:CA20"/>
    <mergeCell ref="CB20:CW20"/>
    <mergeCell ref="A24:H24"/>
    <mergeCell ref="I24:AO24"/>
    <mergeCell ref="CX23:DS23"/>
    <mergeCell ref="BF24:CA24"/>
    <mergeCell ref="CB24:CW24"/>
    <mergeCell ref="A19:H19"/>
    <mergeCell ref="CX19:DS19"/>
    <mergeCell ref="A28:H29"/>
    <mergeCell ref="AP28:BE29"/>
    <mergeCell ref="BF28:CA29"/>
    <mergeCell ref="CB28:CW29"/>
    <mergeCell ref="A27:H27"/>
    <mergeCell ref="CX20:DS20"/>
    <mergeCell ref="CX25:DS26"/>
    <mergeCell ref="CX24:DS24"/>
    <mergeCell ref="CX21:DS22"/>
    <mergeCell ref="CX28:DS29"/>
    <mergeCell ref="A25:H26"/>
    <mergeCell ref="AP25:BE26"/>
    <mergeCell ref="BF25:CA26"/>
    <mergeCell ref="CB25:CW26"/>
    <mergeCell ref="CB21:CW22"/>
    <mergeCell ref="BF27:CA27"/>
    <mergeCell ref="CB27:CW27"/>
    <mergeCell ref="CX27:DS27"/>
    <mergeCell ref="A72:H76"/>
    <mergeCell ref="AP72:BE76"/>
    <mergeCell ref="BF72:CA76"/>
    <mergeCell ref="CB65:CW65"/>
    <mergeCell ref="CX65:DS65"/>
    <mergeCell ref="A61:H63"/>
    <mergeCell ref="AP61:BE63"/>
    <mergeCell ref="A66:H67"/>
    <mergeCell ref="AP66:BE67"/>
    <mergeCell ref="BF66:CA67"/>
    <mergeCell ref="CB72:CW76"/>
    <mergeCell ref="CX72:DS76"/>
    <mergeCell ref="I76:AO76"/>
    <mergeCell ref="I75:AO75"/>
    <mergeCell ref="I73:AO73"/>
    <mergeCell ref="I74:AO74"/>
    <mergeCell ref="I72:AO72"/>
    <mergeCell ref="CB68:CW68"/>
    <mergeCell ref="CX68:DS68"/>
    <mergeCell ref="CB69:CW71"/>
    <mergeCell ref="CX69:DS71"/>
    <mergeCell ref="A68:H68"/>
    <mergeCell ref="I68:AO68"/>
    <mergeCell ref="AP68:BE68"/>
    <mergeCell ref="CX44:DS44"/>
    <mergeCell ref="CX30:DS32"/>
    <mergeCell ref="BF37:CA38"/>
    <mergeCell ref="I33:AO33"/>
    <mergeCell ref="I34:AO34"/>
    <mergeCell ref="I29:AO29"/>
    <mergeCell ref="CB37:CW38"/>
    <mergeCell ref="I26:AO26"/>
    <mergeCell ref="CX37:DS38"/>
    <mergeCell ref="BF30:CA32"/>
    <mergeCell ref="CB30:CW32"/>
    <mergeCell ref="I32:AO32"/>
    <mergeCell ref="BF39:CA40"/>
    <mergeCell ref="CB39:CW40"/>
    <mergeCell ref="CX39:DS40"/>
    <mergeCell ref="I40:AO40"/>
    <mergeCell ref="AP40:BE40"/>
    <mergeCell ref="I39:AO39"/>
    <mergeCell ref="AP39:BE39"/>
    <mergeCell ref="AP27:BE27"/>
    <mergeCell ref="BF41:CA43"/>
    <mergeCell ref="CB41:CW43"/>
    <mergeCell ref="CX41:DS43"/>
    <mergeCell ref="AP41:BE43"/>
  </mergeCells>
  <pageMargins left="0.39370078740157483" right="0.39370078740157483" top="0.78740157480314965" bottom="0.39370078740157483" header="0.27559055118110237" footer="0.27559055118110237"/>
  <pageSetup paperSize="9" scale="95" orientation="landscape" r:id="rId1"/>
  <headerFooter alignWithMargins="0"/>
  <rowBreaks count="2" manualBreakCount="2">
    <brk id="29" max="16383" man="1"/>
    <brk id="60" max="122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8"/>
  </sheetPr>
  <dimension ref="A1:DS94"/>
  <sheetViews>
    <sheetView zoomScaleNormal="100" workbookViewId="0">
      <selection sqref="A1:XFD1048576"/>
    </sheetView>
  </sheetViews>
  <sheetFormatPr defaultColWidth="1.140625" defaultRowHeight="15.75"/>
  <cols>
    <col min="1" max="40" width="1.140625" style="12"/>
    <col min="41" max="41" width="2.28515625" style="12" customWidth="1"/>
    <col min="42" max="57" width="1.140625" style="12"/>
    <col min="58" max="89" width="0" style="12" hidden="1" customWidth="1"/>
    <col min="90" max="90" width="3.42578125" style="12" hidden="1" customWidth="1"/>
    <col min="91" max="91" width="0" style="12" hidden="1" customWidth="1"/>
    <col min="92" max="92" width="2.28515625" style="12" hidden="1" customWidth="1"/>
    <col min="93" max="101" width="0" style="12" hidden="1" customWidth="1"/>
    <col min="102" max="16384" width="1.140625" style="12"/>
  </cols>
  <sheetData>
    <row r="1" spans="1:123" s="19" customFormat="1" ht="18.75">
      <c r="A1" s="46" t="s">
        <v>413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  <c r="DE1" s="46"/>
      <c r="DF1" s="46"/>
      <c r="DG1" s="46"/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</row>
    <row r="4" spans="1:123">
      <c r="A4" s="69" t="s">
        <v>17</v>
      </c>
      <c r="B4" s="70"/>
      <c r="C4" s="70"/>
      <c r="D4" s="70"/>
      <c r="E4" s="70"/>
      <c r="F4" s="70"/>
      <c r="G4" s="70"/>
      <c r="H4" s="71"/>
      <c r="I4" s="69" t="s">
        <v>19</v>
      </c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1"/>
      <c r="AP4" s="69" t="s">
        <v>20</v>
      </c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1"/>
      <c r="BF4" s="69" t="str">
        <f>'Листы3-5'!BF3:CA3</f>
        <v>Фактические показатели</v>
      </c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1"/>
      <c r="CB4" s="69" t="str">
        <f>'Листы3-5'!CB3:CW3</f>
        <v>Показатели,</v>
      </c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1"/>
      <c r="CX4" s="69" t="str">
        <f>'Листы3-5'!CX3:DS3</f>
        <v>Предложения</v>
      </c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1"/>
    </row>
    <row r="5" spans="1:123">
      <c r="A5" s="107" t="s">
        <v>18</v>
      </c>
      <c r="B5" s="96"/>
      <c r="C5" s="96"/>
      <c r="D5" s="96"/>
      <c r="E5" s="96"/>
      <c r="F5" s="96"/>
      <c r="G5" s="96"/>
      <c r="H5" s="108"/>
      <c r="I5" s="107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108"/>
      <c r="AP5" s="107" t="s">
        <v>21</v>
      </c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108"/>
      <c r="BF5" s="107" t="str">
        <f>'Листы3-5'!BF4:CA4</f>
        <v>за 2018 год</v>
      </c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108"/>
      <c r="CB5" s="107" t="str">
        <f>'Листы3-5'!CB4:CW4</f>
        <v>утвержденные на 2019 г.</v>
      </c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  <c r="CT5" s="96"/>
      <c r="CU5" s="96"/>
      <c r="CV5" s="96"/>
      <c r="CW5" s="108"/>
      <c r="CX5" s="107" t="str">
        <f>'Листы3-5'!CX4:DS4</f>
        <v>на 2020 г.</v>
      </c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96"/>
      <c r="DN5" s="96"/>
      <c r="DO5" s="96"/>
      <c r="DP5" s="96"/>
      <c r="DQ5" s="96"/>
      <c r="DR5" s="96"/>
      <c r="DS5" s="108"/>
    </row>
    <row r="6" spans="1:123" s="8" customFormat="1">
      <c r="A6" s="99"/>
      <c r="B6" s="65"/>
      <c r="C6" s="65"/>
      <c r="D6" s="65"/>
      <c r="E6" s="65"/>
      <c r="F6" s="65"/>
      <c r="G6" s="65"/>
      <c r="H6" s="100"/>
      <c r="I6" s="101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102"/>
      <c r="AP6" s="99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100"/>
      <c r="BF6" s="91" t="s">
        <v>293</v>
      </c>
      <c r="BG6" s="83"/>
      <c r="BH6" s="83"/>
      <c r="BI6" s="83"/>
      <c r="BJ6" s="83"/>
      <c r="BK6" s="83"/>
      <c r="BL6" s="83"/>
      <c r="BM6" s="83"/>
      <c r="BN6" s="83"/>
      <c r="BO6" s="83"/>
      <c r="BP6" s="92"/>
      <c r="BQ6" s="91" t="s">
        <v>295</v>
      </c>
      <c r="BR6" s="83"/>
      <c r="BS6" s="83"/>
      <c r="BT6" s="83"/>
      <c r="BU6" s="83"/>
      <c r="BV6" s="83"/>
      <c r="BW6" s="83"/>
      <c r="BX6" s="83"/>
      <c r="BY6" s="83"/>
      <c r="BZ6" s="83"/>
      <c r="CA6" s="92"/>
      <c r="CB6" s="91" t="s">
        <v>293</v>
      </c>
      <c r="CC6" s="83"/>
      <c r="CD6" s="83"/>
      <c r="CE6" s="83"/>
      <c r="CF6" s="83"/>
      <c r="CG6" s="83"/>
      <c r="CH6" s="83"/>
      <c r="CI6" s="83"/>
      <c r="CJ6" s="83"/>
      <c r="CK6" s="83"/>
      <c r="CL6" s="92"/>
      <c r="CM6" s="91" t="s">
        <v>295</v>
      </c>
      <c r="CN6" s="83"/>
      <c r="CO6" s="83"/>
      <c r="CP6" s="83"/>
      <c r="CQ6" s="83"/>
      <c r="CR6" s="83"/>
      <c r="CS6" s="83"/>
      <c r="CT6" s="83"/>
      <c r="CU6" s="83"/>
      <c r="CV6" s="83"/>
      <c r="CW6" s="92"/>
      <c r="CX6" s="91" t="s">
        <v>293</v>
      </c>
      <c r="CY6" s="83"/>
      <c r="CZ6" s="83"/>
      <c r="DA6" s="83"/>
      <c r="DB6" s="83"/>
      <c r="DC6" s="83"/>
      <c r="DD6" s="83"/>
      <c r="DE6" s="83"/>
      <c r="DF6" s="83"/>
      <c r="DG6" s="83"/>
      <c r="DH6" s="92"/>
      <c r="DI6" s="91" t="s">
        <v>295</v>
      </c>
      <c r="DJ6" s="83"/>
      <c r="DK6" s="83"/>
      <c r="DL6" s="83"/>
      <c r="DM6" s="83"/>
      <c r="DN6" s="83"/>
      <c r="DO6" s="83"/>
      <c r="DP6" s="83"/>
      <c r="DQ6" s="83"/>
      <c r="DR6" s="83"/>
      <c r="DS6" s="92"/>
    </row>
    <row r="7" spans="1:123">
      <c r="A7" s="93"/>
      <c r="B7" s="94"/>
      <c r="C7" s="94"/>
      <c r="D7" s="94"/>
      <c r="E7" s="94"/>
      <c r="F7" s="94"/>
      <c r="G7" s="94"/>
      <c r="H7" s="95"/>
      <c r="I7" s="103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5"/>
      <c r="AP7" s="93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5"/>
      <c r="BF7" s="93" t="s">
        <v>294</v>
      </c>
      <c r="BG7" s="94"/>
      <c r="BH7" s="94"/>
      <c r="BI7" s="94"/>
      <c r="BJ7" s="94"/>
      <c r="BK7" s="94"/>
      <c r="BL7" s="94"/>
      <c r="BM7" s="94"/>
      <c r="BN7" s="94"/>
      <c r="BO7" s="94"/>
      <c r="BP7" s="95"/>
      <c r="BQ7" s="93" t="s">
        <v>294</v>
      </c>
      <c r="BR7" s="94"/>
      <c r="BS7" s="94"/>
      <c r="BT7" s="94"/>
      <c r="BU7" s="94"/>
      <c r="BV7" s="94"/>
      <c r="BW7" s="94"/>
      <c r="BX7" s="94"/>
      <c r="BY7" s="94"/>
      <c r="BZ7" s="94"/>
      <c r="CA7" s="95"/>
      <c r="CB7" s="93" t="s">
        <v>294</v>
      </c>
      <c r="CC7" s="94"/>
      <c r="CD7" s="94"/>
      <c r="CE7" s="94"/>
      <c r="CF7" s="94"/>
      <c r="CG7" s="94"/>
      <c r="CH7" s="94"/>
      <c r="CI7" s="94"/>
      <c r="CJ7" s="94"/>
      <c r="CK7" s="94"/>
      <c r="CL7" s="95"/>
      <c r="CM7" s="93" t="s">
        <v>294</v>
      </c>
      <c r="CN7" s="94"/>
      <c r="CO7" s="94"/>
      <c r="CP7" s="94"/>
      <c r="CQ7" s="94"/>
      <c r="CR7" s="94"/>
      <c r="CS7" s="94"/>
      <c r="CT7" s="94"/>
      <c r="CU7" s="94"/>
      <c r="CV7" s="94"/>
      <c r="CW7" s="95"/>
      <c r="CX7" s="93" t="s">
        <v>294</v>
      </c>
      <c r="CY7" s="94"/>
      <c r="CZ7" s="94"/>
      <c r="DA7" s="94"/>
      <c r="DB7" s="94"/>
      <c r="DC7" s="94"/>
      <c r="DD7" s="94"/>
      <c r="DE7" s="94"/>
      <c r="DF7" s="94"/>
      <c r="DG7" s="94"/>
      <c r="DH7" s="95"/>
      <c r="DI7" s="93" t="s">
        <v>294</v>
      </c>
      <c r="DJ7" s="94"/>
      <c r="DK7" s="94"/>
      <c r="DL7" s="94"/>
      <c r="DM7" s="94"/>
      <c r="DN7" s="94"/>
      <c r="DO7" s="94"/>
      <c r="DP7" s="94"/>
      <c r="DQ7" s="94"/>
      <c r="DR7" s="94"/>
      <c r="DS7" s="95"/>
    </row>
    <row r="8" spans="1:123">
      <c r="A8" s="83" t="s">
        <v>25</v>
      </c>
      <c r="B8" s="83"/>
      <c r="C8" s="83"/>
      <c r="D8" s="83"/>
      <c r="E8" s="83"/>
      <c r="F8" s="83"/>
      <c r="G8" s="83"/>
      <c r="H8" s="83"/>
      <c r="I8" s="84" t="s">
        <v>296</v>
      </c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3"/>
      <c r="CR8" s="83"/>
      <c r="CS8" s="83"/>
      <c r="CT8" s="83"/>
      <c r="CU8" s="83"/>
      <c r="CV8" s="83"/>
      <c r="CW8" s="83"/>
      <c r="CX8" s="83"/>
      <c r="CY8" s="83"/>
      <c r="CZ8" s="83"/>
      <c r="DA8" s="83"/>
      <c r="DB8" s="83"/>
      <c r="DC8" s="83"/>
      <c r="DD8" s="83"/>
      <c r="DE8" s="83"/>
      <c r="DF8" s="83"/>
      <c r="DG8" s="83"/>
      <c r="DH8" s="83"/>
      <c r="DI8" s="83"/>
      <c r="DJ8" s="83"/>
      <c r="DK8" s="83"/>
      <c r="DL8" s="83"/>
      <c r="DM8" s="83"/>
      <c r="DN8" s="83"/>
      <c r="DO8" s="83"/>
      <c r="DP8" s="83"/>
      <c r="DQ8" s="83"/>
      <c r="DR8" s="83"/>
      <c r="DS8" s="83"/>
    </row>
    <row r="9" spans="1:123">
      <c r="A9" s="65"/>
      <c r="B9" s="65"/>
      <c r="C9" s="65"/>
      <c r="D9" s="65"/>
      <c r="E9" s="65"/>
      <c r="F9" s="65"/>
      <c r="G9" s="65"/>
      <c r="H9" s="65"/>
      <c r="I9" s="64" t="s">
        <v>297</v>
      </c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</row>
    <row r="10" spans="1:123">
      <c r="A10" s="65" t="s">
        <v>32</v>
      </c>
      <c r="B10" s="65"/>
      <c r="C10" s="65"/>
      <c r="D10" s="65"/>
      <c r="E10" s="65"/>
      <c r="F10" s="65"/>
      <c r="G10" s="65"/>
      <c r="H10" s="65"/>
      <c r="I10" s="64" t="s">
        <v>414</v>
      </c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</row>
    <row r="11" spans="1:123">
      <c r="A11" s="65"/>
      <c r="B11" s="65"/>
      <c r="C11" s="65"/>
      <c r="D11" s="65"/>
      <c r="E11" s="65"/>
      <c r="F11" s="65"/>
      <c r="G11" s="65"/>
      <c r="H11" s="65"/>
      <c r="I11" s="64" t="s">
        <v>298</v>
      </c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</row>
    <row r="12" spans="1:123">
      <c r="A12" s="65"/>
      <c r="B12" s="65"/>
      <c r="C12" s="65"/>
      <c r="D12" s="65"/>
      <c r="E12" s="65"/>
      <c r="F12" s="65"/>
      <c r="G12" s="65"/>
      <c r="H12" s="65"/>
      <c r="I12" s="64" t="s">
        <v>299</v>
      </c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5" t="s">
        <v>326</v>
      </c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</row>
    <row r="13" spans="1:123">
      <c r="A13" s="65"/>
      <c r="B13" s="65"/>
      <c r="C13" s="65"/>
      <c r="D13" s="65"/>
      <c r="E13" s="65"/>
      <c r="F13" s="65"/>
      <c r="G13" s="65"/>
      <c r="H13" s="65"/>
      <c r="I13" s="64" t="s">
        <v>300</v>
      </c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</row>
    <row r="14" spans="1:123">
      <c r="A14" s="65"/>
      <c r="B14" s="65"/>
      <c r="C14" s="65"/>
      <c r="D14" s="65"/>
      <c r="E14" s="65"/>
      <c r="F14" s="65"/>
      <c r="G14" s="65"/>
      <c r="H14" s="65"/>
      <c r="I14" s="64" t="s">
        <v>301</v>
      </c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</row>
    <row r="15" spans="1:123">
      <c r="A15" s="65"/>
      <c r="B15" s="65"/>
      <c r="C15" s="65"/>
      <c r="D15" s="65"/>
      <c r="E15" s="65"/>
      <c r="F15" s="65"/>
      <c r="G15" s="65"/>
      <c r="H15" s="65"/>
      <c r="I15" s="64" t="s">
        <v>302</v>
      </c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</row>
    <row r="16" spans="1:123">
      <c r="A16" s="65"/>
      <c r="B16" s="65"/>
      <c r="C16" s="65"/>
      <c r="D16" s="65"/>
      <c r="E16" s="65"/>
      <c r="F16" s="65"/>
      <c r="G16" s="65"/>
      <c r="H16" s="65"/>
      <c r="I16" s="64" t="s">
        <v>303</v>
      </c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</row>
    <row r="17" spans="1:123">
      <c r="A17" s="65"/>
      <c r="B17" s="65"/>
      <c r="C17" s="65"/>
      <c r="D17" s="65"/>
      <c r="E17" s="65"/>
      <c r="F17" s="65"/>
      <c r="G17" s="65"/>
      <c r="H17" s="65"/>
      <c r="I17" s="64" t="s">
        <v>304</v>
      </c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</row>
    <row r="18" spans="1:123">
      <c r="A18" s="65"/>
      <c r="B18" s="65"/>
      <c r="C18" s="65"/>
      <c r="D18" s="65"/>
      <c r="E18" s="65"/>
      <c r="F18" s="65"/>
      <c r="G18" s="65"/>
      <c r="H18" s="65"/>
      <c r="I18" s="64" t="s">
        <v>305</v>
      </c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</row>
    <row r="19" spans="1:123">
      <c r="A19" s="65"/>
      <c r="B19" s="65"/>
      <c r="C19" s="65"/>
      <c r="D19" s="65"/>
      <c r="E19" s="65"/>
      <c r="F19" s="65"/>
      <c r="G19" s="65"/>
      <c r="H19" s="65"/>
      <c r="I19" s="64" t="s">
        <v>306</v>
      </c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</row>
    <row r="20" spans="1:123">
      <c r="A20" s="65"/>
      <c r="B20" s="65"/>
      <c r="C20" s="65"/>
      <c r="D20" s="65"/>
      <c r="E20" s="65"/>
      <c r="F20" s="65"/>
      <c r="G20" s="65"/>
      <c r="H20" s="65"/>
      <c r="I20" s="64" t="s">
        <v>307</v>
      </c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</row>
    <row r="21" spans="1:123">
      <c r="A21" s="65"/>
      <c r="B21" s="65"/>
      <c r="C21" s="65"/>
      <c r="D21" s="65"/>
      <c r="E21" s="65"/>
      <c r="F21" s="65"/>
      <c r="G21" s="65"/>
      <c r="H21" s="65"/>
      <c r="I21" s="64" t="s">
        <v>308</v>
      </c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5"/>
      <c r="DG21" s="65"/>
      <c r="DH21" s="65"/>
      <c r="DI21" s="65"/>
      <c r="DJ21" s="65"/>
      <c r="DK21" s="65"/>
      <c r="DL21" s="65"/>
      <c r="DM21" s="65"/>
      <c r="DN21" s="65"/>
      <c r="DO21" s="65"/>
      <c r="DP21" s="65"/>
      <c r="DQ21" s="65"/>
      <c r="DR21" s="65"/>
      <c r="DS21" s="65"/>
    </row>
    <row r="22" spans="1:123">
      <c r="A22" s="65"/>
      <c r="B22" s="65"/>
      <c r="C22" s="65"/>
      <c r="D22" s="65"/>
      <c r="E22" s="65"/>
      <c r="F22" s="65"/>
      <c r="G22" s="65"/>
      <c r="H22" s="65"/>
      <c r="I22" s="64" t="s">
        <v>309</v>
      </c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</row>
    <row r="23" spans="1:123">
      <c r="A23" s="65"/>
      <c r="B23" s="65"/>
      <c r="C23" s="65"/>
      <c r="D23" s="65"/>
      <c r="E23" s="65"/>
      <c r="F23" s="65"/>
      <c r="G23" s="65"/>
      <c r="H23" s="65"/>
      <c r="I23" s="64" t="s">
        <v>310</v>
      </c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</row>
    <row r="24" spans="1:123">
      <c r="A24" s="65"/>
      <c r="B24" s="65"/>
      <c r="C24" s="65"/>
      <c r="D24" s="65"/>
      <c r="E24" s="65"/>
      <c r="F24" s="65"/>
      <c r="G24" s="65"/>
      <c r="H24" s="65"/>
      <c r="I24" s="64" t="s">
        <v>311</v>
      </c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</row>
    <row r="25" spans="1:123">
      <c r="A25" s="65"/>
      <c r="B25" s="65"/>
      <c r="C25" s="65"/>
      <c r="D25" s="65"/>
      <c r="E25" s="65"/>
      <c r="F25" s="65"/>
      <c r="G25" s="65"/>
      <c r="H25" s="65"/>
      <c r="I25" s="64" t="s">
        <v>312</v>
      </c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5" t="s">
        <v>322</v>
      </c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</row>
    <row r="26" spans="1:123">
      <c r="A26" s="65"/>
      <c r="B26" s="65"/>
      <c r="C26" s="65"/>
      <c r="D26" s="65"/>
      <c r="E26" s="65"/>
      <c r="F26" s="65"/>
      <c r="G26" s="65"/>
      <c r="H26" s="65"/>
      <c r="I26" s="64" t="s">
        <v>313</v>
      </c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</row>
    <row r="27" spans="1:123">
      <c r="A27" s="65"/>
      <c r="B27" s="65"/>
      <c r="C27" s="65"/>
      <c r="D27" s="65"/>
      <c r="E27" s="65"/>
      <c r="F27" s="65"/>
      <c r="G27" s="65"/>
      <c r="H27" s="65"/>
      <c r="I27" s="64" t="s">
        <v>300</v>
      </c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</row>
    <row r="28" spans="1:123">
      <c r="A28" s="65"/>
      <c r="B28" s="65"/>
      <c r="C28" s="65"/>
      <c r="D28" s="65"/>
      <c r="E28" s="65"/>
      <c r="F28" s="65"/>
      <c r="G28" s="65"/>
      <c r="H28" s="65"/>
      <c r="I28" s="64" t="s">
        <v>314</v>
      </c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</row>
    <row r="29" spans="1:123">
      <c r="A29" s="65"/>
      <c r="B29" s="65"/>
      <c r="C29" s="65"/>
      <c r="D29" s="65"/>
      <c r="E29" s="65"/>
      <c r="F29" s="65"/>
      <c r="G29" s="65"/>
      <c r="H29" s="65"/>
      <c r="I29" s="64" t="s">
        <v>315</v>
      </c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</row>
    <row r="30" spans="1:123">
      <c r="A30" s="65"/>
      <c r="B30" s="65"/>
      <c r="C30" s="65"/>
      <c r="D30" s="65"/>
      <c r="E30" s="65"/>
      <c r="F30" s="65"/>
      <c r="G30" s="65"/>
      <c r="H30" s="65"/>
      <c r="I30" s="64" t="s">
        <v>316</v>
      </c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</row>
    <row r="31" spans="1:123">
      <c r="A31" s="65"/>
      <c r="B31" s="65"/>
      <c r="C31" s="65"/>
      <c r="D31" s="65"/>
      <c r="E31" s="65"/>
      <c r="F31" s="65"/>
      <c r="G31" s="65"/>
      <c r="H31" s="65"/>
      <c r="I31" s="64" t="s">
        <v>317</v>
      </c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</row>
    <row r="32" spans="1:123">
      <c r="A32" s="65"/>
      <c r="B32" s="65"/>
      <c r="C32" s="65"/>
      <c r="D32" s="65"/>
      <c r="E32" s="65"/>
      <c r="F32" s="65"/>
      <c r="G32" s="65"/>
      <c r="H32" s="65"/>
      <c r="I32" s="64" t="s">
        <v>318</v>
      </c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</row>
    <row r="33" spans="1:123">
      <c r="A33" s="65"/>
      <c r="B33" s="65"/>
      <c r="C33" s="65"/>
      <c r="D33" s="65"/>
      <c r="E33" s="65"/>
      <c r="F33" s="65"/>
      <c r="G33" s="65"/>
      <c r="H33" s="65"/>
      <c r="I33" s="64" t="s">
        <v>319</v>
      </c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</row>
    <row r="34" spans="1:123">
      <c r="A34" s="65"/>
      <c r="B34" s="65"/>
      <c r="C34" s="65"/>
      <c r="D34" s="65"/>
      <c r="E34" s="65"/>
      <c r="F34" s="65"/>
      <c r="G34" s="65"/>
      <c r="H34" s="65"/>
      <c r="I34" s="64" t="s">
        <v>320</v>
      </c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</row>
    <row r="35" spans="1:123">
      <c r="A35" s="65"/>
      <c r="B35" s="65"/>
      <c r="C35" s="65"/>
      <c r="D35" s="65"/>
      <c r="E35" s="65"/>
      <c r="F35" s="65"/>
      <c r="G35" s="65"/>
      <c r="H35" s="65"/>
      <c r="I35" s="64" t="s">
        <v>321</v>
      </c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</row>
    <row r="36" spans="1:123">
      <c r="A36" s="65"/>
      <c r="B36" s="65"/>
      <c r="C36" s="65"/>
      <c r="D36" s="65"/>
      <c r="E36" s="65"/>
      <c r="F36" s="65"/>
      <c r="G36" s="65"/>
      <c r="H36" s="65"/>
      <c r="I36" s="64" t="s">
        <v>309</v>
      </c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  <c r="DI36" s="65"/>
      <c r="DJ36" s="65"/>
      <c r="DK36" s="65"/>
      <c r="DL36" s="65"/>
      <c r="DM36" s="65"/>
      <c r="DN36" s="65"/>
      <c r="DO36" s="65"/>
      <c r="DP36" s="65"/>
      <c r="DQ36" s="65"/>
      <c r="DR36" s="65"/>
      <c r="DS36" s="65"/>
    </row>
    <row r="37" spans="1:123">
      <c r="A37" s="65"/>
      <c r="B37" s="65"/>
      <c r="C37" s="65"/>
      <c r="D37" s="65"/>
      <c r="E37" s="65"/>
      <c r="F37" s="65"/>
      <c r="G37" s="65"/>
      <c r="H37" s="65"/>
      <c r="I37" s="64" t="s">
        <v>310</v>
      </c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5"/>
      <c r="DG37" s="65"/>
      <c r="DH37" s="65"/>
      <c r="DI37" s="65"/>
      <c r="DJ37" s="65"/>
      <c r="DK37" s="65"/>
      <c r="DL37" s="65"/>
      <c r="DM37" s="65"/>
      <c r="DN37" s="65"/>
      <c r="DO37" s="65"/>
      <c r="DP37" s="65"/>
      <c r="DQ37" s="65"/>
      <c r="DR37" s="65"/>
      <c r="DS37" s="65"/>
    </row>
    <row r="38" spans="1:123">
      <c r="A38" s="65"/>
      <c r="B38" s="65"/>
      <c r="C38" s="65"/>
      <c r="D38" s="65"/>
      <c r="E38" s="65"/>
      <c r="F38" s="65"/>
      <c r="G38" s="65"/>
      <c r="H38" s="65"/>
      <c r="I38" s="64" t="s">
        <v>311</v>
      </c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P38" s="65"/>
      <c r="CQ38" s="65"/>
      <c r="CR38" s="65"/>
      <c r="CS38" s="65"/>
      <c r="CT38" s="65"/>
      <c r="CU38" s="65"/>
      <c r="CV38" s="65"/>
      <c r="CW38" s="65"/>
      <c r="CX38" s="65"/>
      <c r="CY38" s="65"/>
      <c r="CZ38" s="65"/>
      <c r="DA38" s="65"/>
      <c r="DB38" s="65"/>
      <c r="DC38" s="65"/>
      <c r="DD38" s="65"/>
      <c r="DE38" s="65"/>
      <c r="DF38" s="65"/>
      <c r="DG38" s="65"/>
      <c r="DH38" s="65"/>
      <c r="DI38" s="65"/>
      <c r="DJ38" s="65"/>
      <c r="DK38" s="65"/>
      <c r="DL38" s="65"/>
      <c r="DM38" s="65"/>
      <c r="DN38" s="65"/>
      <c r="DO38" s="65"/>
      <c r="DP38" s="65"/>
      <c r="DQ38" s="65"/>
      <c r="DR38" s="65"/>
      <c r="DS38" s="65"/>
    </row>
    <row r="39" spans="1:123">
      <c r="A39" s="65" t="s">
        <v>34</v>
      </c>
      <c r="B39" s="65"/>
      <c r="C39" s="65"/>
      <c r="D39" s="65"/>
      <c r="E39" s="65"/>
      <c r="F39" s="65"/>
      <c r="G39" s="65"/>
      <c r="H39" s="65"/>
      <c r="I39" s="64" t="s">
        <v>323</v>
      </c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87"/>
      <c r="BG39" s="87"/>
      <c r="BH39" s="87"/>
      <c r="BI39" s="87"/>
      <c r="BJ39" s="87"/>
      <c r="BK39" s="87"/>
      <c r="BL39" s="87"/>
      <c r="BM39" s="87"/>
      <c r="BN39" s="87"/>
      <c r="BO39" s="87"/>
      <c r="BP39" s="87"/>
      <c r="BQ39" s="87"/>
      <c r="BR39" s="87"/>
      <c r="BS39" s="87"/>
      <c r="BT39" s="87"/>
      <c r="BU39" s="87"/>
      <c r="BV39" s="87"/>
      <c r="BW39" s="87"/>
      <c r="BX39" s="87"/>
      <c r="BY39" s="87"/>
      <c r="BZ39" s="87"/>
      <c r="CA39" s="87"/>
      <c r="CB39" s="87"/>
      <c r="CC39" s="87"/>
      <c r="CD39" s="87"/>
      <c r="CE39" s="87"/>
      <c r="CF39" s="87"/>
      <c r="CG39" s="87"/>
      <c r="CH39" s="87"/>
      <c r="CI39" s="87"/>
      <c r="CJ39" s="87"/>
      <c r="CK39" s="87"/>
      <c r="CL39" s="87"/>
      <c r="CM39" s="87"/>
      <c r="CN39" s="87"/>
      <c r="CO39" s="87"/>
      <c r="CP39" s="87"/>
      <c r="CQ39" s="87"/>
      <c r="CR39" s="87"/>
      <c r="CS39" s="87"/>
      <c r="CT39" s="87"/>
      <c r="CU39" s="87"/>
      <c r="CV39" s="87"/>
      <c r="CW39" s="87"/>
      <c r="CX39" s="87"/>
      <c r="CY39" s="87"/>
      <c r="CZ39" s="87"/>
      <c r="DA39" s="87"/>
      <c r="DB39" s="87"/>
      <c r="DC39" s="87"/>
      <c r="DD39" s="87"/>
      <c r="DE39" s="87"/>
      <c r="DF39" s="87"/>
      <c r="DG39" s="87"/>
      <c r="DH39" s="87"/>
      <c r="DI39" s="87"/>
      <c r="DJ39" s="87"/>
      <c r="DK39" s="87"/>
      <c r="DL39" s="87"/>
      <c r="DM39" s="87"/>
      <c r="DN39" s="87"/>
      <c r="DO39" s="87"/>
      <c r="DP39" s="87"/>
      <c r="DQ39" s="87"/>
      <c r="DR39" s="87"/>
      <c r="DS39" s="87"/>
    </row>
    <row r="40" spans="1:123">
      <c r="A40" s="65"/>
      <c r="B40" s="65"/>
      <c r="C40" s="65"/>
      <c r="D40" s="65"/>
      <c r="E40" s="65"/>
      <c r="F40" s="65"/>
      <c r="G40" s="65"/>
      <c r="H40" s="65"/>
      <c r="I40" s="64" t="s">
        <v>324</v>
      </c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87"/>
      <c r="BG40" s="87"/>
      <c r="BH40" s="87"/>
      <c r="BI40" s="87"/>
      <c r="BJ40" s="87"/>
      <c r="BK40" s="87"/>
      <c r="BL40" s="87"/>
      <c r="BM40" s="87"/>
      <c r="BN40" s="87"/>
      <c r="BO40" s="87"/>
      <c r="BP40" s="87"/>
      <c r="BQ40" s="87"/>
      <c r="BR40" s="87"/>
      <c r="BS40" s="87"/>
      <c r="BT40" s="87"/>
      <c r="BU40" s="87"/>
      <c r="BV40" s="87"/>
      <c r="BW40" s="87"/>
      <c r="BX40" s="87"/>
      <c r="BY40" s="87"/>
      <c r="BZ40" s="87"/>
      <c r="CA40" s="87"/>
      <c r="CB40" s="87"/>
      <c r="CC40" s="87"/>
      <c r="CD40" s="87"/>
      <c r="CE40" s="87"/>
      <c r="CF40" s="87"/>
      <c r="CG40" s="87"/>
      <c r="CH40" s="87"/>
      <c r="CI40" s="87"/>
      <c r="CJ40" s="87"/>
      <c r="CK40" s="87"/>
      <c r="CL40" s="87"/>
      <c r="CM40" s="87"/>
      <c r="CN40" s="87"/>
      <c r="CO40" s="87"/>
      <c r="CP40" s="87"/>
      <c r="CQ40" s="87"/>
      <c r="CR40" s="87"/>
      <c r="CS40" s="87"/>
      <c r="CT40" s="87"/>
      <c r="CU40" s="87"/>
      <c r="CV40" s="87"/>
      <c r="CW40" s="87"/>
      <c r="CX40" s="87"/>
      <c r="CY40" s="87"/>
      <c r="CZ40" s="87"/>
      <c r="DA40" s="87"/>
      <c r="DB40" s="87"/>
      <c r="DC40" s="87"/>
      <c r="DD40" s="87"/>
      <c r="DE40" s="87"/>
      <c r="DF40" s="87"/>
      <c r="DG40" s="87"/>
      <c r="DH40" s="87"/>
      <c r="DI40" s="87"/>
      <c r="DJ40" s="87"/>
      <c r="DK40" s="87"/>
      <c r="DL40" s="87"/>
      <c r="DM40" s="87"/>
      <c r="DN40" s="87"/>
      <c r="DO40" s="87"/>
      <c r="DP40" s="87"/>
      <c r="DQ40" s="87"/>
      <c r="DR40" s="87"/>
      <c r="DS40" s="87"/>
    </row>
    <row r="41" spans="1:123">
      <c r="A41" s="65"/>
      <c r="B41" s="65"/>
      <c r="C41" s="65"/>
      <c r="D41" s="65"/>
      <c r="E41" s="65"/>
      <c r="F41" s="65"/>
      <c r="G41" s="65"/>
      <c r="H41" s="65"/>
      <c r="I41" s="64" t="s">
        <v>415</v>
      </c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87"/>
      <c r="BG41" s="87"/>
      <c r="BH41" s="87"/>
      <c r="BI41" s="87"/>
      <c r="BJ41" s="87"/>
      <c r="BK41" s="87"/>
      <c r="BL41" s="87"/>
      <c r="BM41" s="87"/>
      <c r="BN41" s="87"/>
      <c r="BO41" s="87"/>
      <c r="BP41" s="87"/>
      <c r="BQ41" s="87"/>
      <c r="BR41" s="87"/>
      <c r="BS41" s="87"/>
      <c r="BT41" s="87"/>
      <c r="BU41" s="87"/>
      <c r="BV41" s="87"/>
      <c r="BW41" s="87"/>
      <c r="BX41" s="87"/>
      <c r="BY41" s="87"/>
      <c r="BZ41" s="87"/>
      <c r="CA41" s="87"/>
      <c r="CB41" s="87"/>
      <c r="CC41" s="87"/>
      <c r="CD41" s="87"/>
      <c r="CE41" s="87"/>
      <c r="CF41" s="87"/>
      <c r="CG41" s="87"/>
      <c r="CH41" s="87"/>
      <c r="CI41" s="87"/>
      <c r="CJ41" s="87"/>
      <c r="CK41" s="87"/>
      <c r="CL41" s="87"/>
      <c r="CM41" s="87"/>
      <c r="CN41" s="87"/>
      <c r="CO41" s="87"/>
      <c r="CP41" s="87"/>
      <c r="CQ41" s="87"/>
      <c r="CR41" s="87"/>
      <c r="CS41" s="87"/>
      <c r="CT41" s="87"/>
      <c r="CU41" s="87"/>
      <c r="CV41" s="87"/>
      <c r="CW41" s="87"/>
      <c r="CX41" s="87"/>
      <c r="CY41" s="87"/>
      <c r="CZ41" s="87"/>
      <c r="DA41" s="87"/>
      <c r="DB41" s="87"/>
      <c r="DC41" s="87"/>
      <c r="DD41" s="87"/>
      <c r="DE41" s="87"/>
      <c r="DF41" s="87"/>
      <c r="DG41" s="87"/>
      <c r="DH41" s="87"/>
      <c r="DI41" s="87"/>
      <c r="DJ41" s="87"/>
      <c r="DK41" s="87"/>
      <c r="DL41" s="87"/>
      <c r="DM41" s="87"/>
      <c r="DN41" s="87"/>
      <c r="DO41" s="87"/>
      <c r="DP41" s="87"/>
      <c r="DQ41" s="87"/>
      <c r="DR41" s="87"/>
      <c r="DS41" s="87"/>
    </row>
    <row r="42" spans="1:123" ht="37.5" customHeight="1">
      <c r="A42" s="65"/>
      <c r="B42" s="65"/>
      <c r="C42" s="65"/>
      <c r="D42" s="65"/>
      <c r="E42" s="65"/>
      <c r="F42" s="65"/>
      <c r="G42" s="65"/>
      <c r="H42" s="65"/>
      <c r="I42" s="64" t="s">
        <v>325</v>
      </c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5" t="s">
        <v>326</v>
      </c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88" t="s">
        <v>385</v>
      </c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>
        <f>'[1]24'!$P$35*1000</f>
        <v>2634218.5</v>
      </c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B42" s="88">
        <v>102725</v>
      </c>
      <c r="CC42" s="88"/>
      <c r="CD42" s="88"/>
      <c r="CE42" s="88"/>
      <c r="CF42" s="88"/>
      <c r="CG42" s="88"/>
      <c r="CH42" s="88"/>
      <c r="CI42" s="88"/>
      <c r="CJ42" s="88"/>
      <c r="CK42" s="88"/>
      <c r="CL42" s="88"/>
      <c r="CM42" s="88">
        <v>305004</v>
      </c>
      <c r="CN42" s="88"/>
      <c r="CO42" s="88"/>
      <c r="CP42" s="88"/>
      <c r="CQ42" s="88"/>
      <c r="CR42" s="88"/>
      <c r="CS42" s="88"/>
      <c r="CT42" s="88"/>
      <c r="CU42" s="88"/>
      <c r="CV42" s="88"/>
      <c r="CW42" s="88"/>
      <c r="CX42" s="88">
        <f>'[2]15-2'!$S$72/'[2]6а'!$L$99/6*1000</f>
        <v>0</v>
      </c>
      <c r="CY42" s="88"/>
      <c r="CZ42" s="88"/>
      <c r="DA42" s="88"/>
      <c r="DB42" s="88"/>
      <c r="DC42" s="88"/>
      <c r="DD42" s="88"/>
      <c r="DE42" s="88"/>
      <c r="DF42" s="88"/>
      <c r="DG42" s="88"/>
      <c r="DH42" s="88"/>
      <c r="DI42" s="88">
        <f>'[2]15-2'!$T$72/'[2]6а'!$L$104/6*1000</f>
        <v>0</v>
      </c>
      <c r="DJ42" s="88"/>
      <c r="DK42" s="88"/>
      <c r="DL42" s="88"/>
      <c r="DM42" s="88"/>
      <c r="DN42" s="88"/>
      <c r="DO42" s="88"/>
      <c r="DP42" s="88"/>
      <c r="DQ42" s="88"/>
      <c r="DR42" s="88"/>
      <c r="DS42" s="88"/>
    </row>
    <row r="43" spans="1:123" ht="15.75" customHeight="1">
      <c r="A43" s="65"/>
      <c r="B43" s="65"/>
      <c r="C43" s="65"/>
      <c r="D43" s="65"/>
      <c r="E43" s="65"/>
      <c r="F43" s="65"/>
      <c r="G43" s="65"/>
      <c r="H43" s="65"/>
      <c r="I43" s="64" t="s">
        <v>327</v>
      </c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5" t="s">
        <v>322</v>
      </c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88" t="s">
        <v>385</v>
      </c>
      <c r="BG43" s="88"/>
      <c r="BH43" s="88"/>
      <c r="BI43" s="88"/>
      <c r="BJ43" s="88"/>
      <c r="BK43" s="88"/>
      <c r="BL43" s="88"/>
      <c r="BM43" s="88"/>
      <c r="BN43" s="88"/>
      <c r="BO43" s="88"/>
      <c r="BP43" s="88"/>
      <c r="BQ43" s="88">
        <f>'[1]25'!$K$39*1000</f>
        <v>1671.9071325999998</v>
      </c>
      <c r="BR43" s="88"/>
      <c r="BS43" s="88"/>
      <c r="BT43" s="88"/>
      <c r="BU43" s="88"/>
      <c r="BV43" s="88"/>
      <c r="BW43" s="88"/>
      <c r="BX43" s="88"/>
      <c r="BY43" s="88"/>
      <c r="BZ43" s="88"/>
      <c r="CA43" s="88"/>
      <c r="CB43" s="88">
        <v>1480</v>
      </c>
      <c r="CC43" s="97"/>
      <c r="CD43" s="97"/>
      <c r="CE43" s="97"/>
      <c r="CF43" s="97"/>
      <c r="CG43" s="97"/>
      <c r="CH43" s="97"/>
      <c r="CI43" s="97"/>
      <c r="CJ43" s="97"/>
      <c r="CK43" s="97"/>
      <c r="CL43" s="97"/>
      <c r="CM43" s="88">
        <v>1320</v>
      </c>
      <c r="CN43" s="88"/>
      <c r="CO43" s="88"/>
      <c r="CP43" s="88"/>
      <c r="CQ43" s="88"/>
      <c r="CR43" s="88"/>
      <c r="CS43" s="88"/>
      <c r="CT43" s="88"/>
      <c r="CU43" s="88"/>
      <c r="CV43" s="88"/>
      <c r="CW43" s="88"/>
      <c r="CX43" s="88">
        <f>'[2]25'!$P$39*1000</f>
        <v>0</v>
      </c>
      <c r="CY43" s="88"/>
      <c r="CZ43" s="88"/>
      <c r="DA43" s="88"/>
      <c r="DB43" s="88"/>
      <c r="DC43" s="88"/>
      <c r="DD43" s="88"/>
      <c r="DE43" s="88"/>
      <c r="DF43" s="88"/>
      <c r="DG43" s="88"/>
      <c r="DH43" s="88"/>
      <c r="DI43" s="88">
        <f>'[2]25'!$Q$39*1000</f>
        <v>0</v>
      </c>
      <c r="DJ43" s="88"/>
      <c r="DK43" s="88"/>
      <c r="DL43" s="88"/>
      <c r="DM43" s="88"/>
      <c r="DN43" s="88"/>
      <c r="DO43" s="88"/>
      <c r="DP43" s="88"/>
      <c r="DQ43" s="88"/>
      <c r="DR43" s="88"/>
      <c r="DS43" s="88"/>
    </row>
    <row r="44" spans="1:123" ht="24" customHeight="1">
      <c r="A44" s="65"/>
      <c r="B44" s="65"/>
      <c r="C44" s="65"/>
      <c r="D44" s="65"/>
      <c r="E44" s="65"/>
      <c r="F44" s="65"/>
      <c r="G44" s="65"/>
      <c r="H44" s="65"/>
      <c r="I44" s="64" t="s">
        <v>328</v>
      </c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88"/>
      <c r="BG44" s="88"/>
      <c r="BH44" s="88"/>
      <c r="BI44" s="88"/>
      <c r="BJ44" s="88"/>
      <c r="BK44" s="88"/>
      <c r="BL44" s="88"/>
      <c r="BM44" s="88"/>
      <c r="BN44" s="88"/>
      <c r="BO44" s="88"/>
      <c r="BP44" s="88"/>
      <c r="BQ44" s="88"/>
      <c r="BR44" s="88"/>
      <c r="BS44" s="88"/>
      <c r="BT44" s="88"/>
      <c r="BU44" s="88"/>
      <c r="BV44" s="88"/>
      <c r="BW44" s="88"/>
      <c r="BX44" s="88"/>
      <c r="BY44" s="88"/>
      <c r="BZ44" s="88"/>
      <c r="CA44" s="88"/>
      <c r="CB44" s="97"/>
      <c r="CC44" s="97"/>
      <c r="CD44" s="97"/>
      <c r="CE44" s="97"/>
      <c r="CF44" s="97"/>
      <c r="CG44" s="97"/>
      <c r="CH44" s="97"/>
      <c r="CI44" s="97"/>
      <c r="CJ44" s="97"/>
      <c r="CK44" s="97"/>
      <c r="CL44" s="97"/>
      <c r="CM44" s="88"/>
      <c r="CN44" s="88"/>
      <c r="CO44" s="88"/>
      <c r="CP44" s="88"/>
      <c r="CQ44" s="88"/>
      <c r="CR44" s="88"/>
      <c r="CS44" s="88"/>
      <c r="CT44" s="88"/>
      <c r="CU44" s="88"/>
      <c r="CV44" s="88"/>
      <c r="CW44" s="88"/>
      <c r="CX44" s="88"/>
      <c r="CY44" s="88"/>
      <c r="CZ44" s="88"/>
      <c r="DA44" s="88"/>
      <c r="DB44" s="88"/>
      <c r="DC44" s="88"/>
      <c r="DD44" s="88"/>
      <c r="DE44" s="88"/>
      <c r="DF44" s="88"/>
      <c r="DG44" s="88"/>
      <c r="DH44" s="88"/>
      <c r="DI44" s="88"/>
      <c r="DJ44" s="88"/>
      <c r="DK44" s="88"/>
      <c r="DL44" s="88"/>
      <c r="DM44" s="88"/>
      <c r="DN44" s="88"/>
      <c r="DO44" s="88"/>
      <c r="DP44" s="88"/>
      <c r="DQ44" s="88"/>
      <c r="DR44" s="88"/>
      <c r="DS44" s="88"/>
    </row>
    <row r="45" spans="1:123" ht="41.25" customHeight="1">
      <c r="A45" s="65"/>
      <c r="B45" s="65"/>
      <c r="C45" s="65"/>
      <c r="D45" s="65"/>
      <c r="E45" s="65"/>
      <c r="F45" s="65"/>
      <c r="G45" s="65"/>
      <c r="H45" s="65"/>
      <c r="I45" s="64" t="s">
        <v>329</v>
      </c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5" t="s">
        <v>322</v>
      </c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88" t="s">
        <v>385</v>
      </c>
      <c r="BG45" s="88"/>
      <c r="BH45" s="88"/>
      <c r="BI45" s="88"/>
      <c r="BJ45" s="88"/>
      <c r="BK45" s="88"/>
      <c r="BL45" s="88"/>
      <c r="BM45" s="88"/>
      <c r="BN45" s="88"/>
      <c r="BO45" s="88"/>
      <c r="BP45" s="88"/>
      <c r="BQ45" s="88">
        <f>BQ43+'[1]15-2'!$O$73*1000</f>
        <v>10123.945265383772</v>
      </c>
      <c r="BR45" s="88"/>
      <c r="BS45" s="88"/>
      <c r="BT45" s="88"/>
      <c r="BU45" s="88"/>
      <c r="BV45" s="88"/>
      <c r="BW45" s="88"/>
      <c r="BX45" s="88"/>
      <c r="BY45" s="88"/>
      <c r="BZ45" s="88"/>
      <c r="CA45" s="88"/>
      <c r="CB45" s="88">
        <f>CB43+645</f>
        <v>2125</v>
      </c>
      <c r="CC45" s="88"/>
      <c r="CD45" s="88"/>
      <c r="CE45" s="88"/>
      <c r="CF45" s="88"/>
      <c r="CG45" s="88"/>
      <c r="CH45" s="88"/>
      <c r="CI45" s="88"/>
      <c r="CJ45" s="88"/>
      <c r="CK45" s="88"/>
      <c r="CL45" s="88"/>
      <c r="CM45" s="88">
        <f>CM43+1113</f>
        <v>2433</v>
      </c>
      <c r="CN45" s="88"/>
      <c r="CO45" s="88"/>
      <c r="CP45" s="88"/>
      <c r="CQ45" s="88"/>
      <c r="CR45" s="88"/>
      <c r="CS45" s="88"/>
      <c r="CT45" s="88"/>
      <c r="CU45" s="88"/>
      <c r="CV45" s="88"/>
      <c r="CW45" s="88"/>
      <c r="CX45" s="88">
        <f>'[2]15-2'!$S$73*1000+CX43</f>
        <v>0</v>
      </c>
      <c r="CY45" s="88"/>
      <c r="CZ45" s="88"/>
      <c r="DA45" s="88"/>
      <c r="DB45" s="88"/>
      <c r="DC45" s="88"/>
      <c r="DD45" s="88"/>
      <c r="DE45" s="88"/>
      <c r="DF45" s="88"/>
      <c r="DG45" s="88"/>
      <c r="DH45" s="88"/>
      <c r="DI45" s="88">
        <f>'[2]15-2'!$T$73*1000+DI43</f>
        <v>0</v>
      </c>
      <c r="DJ45" s="88"/>
      <c r="DK45" s="88"/>
      <c r="DL45" s="88"/>
      <c r="DM45" s="88"/>
      <c r="DN45" s="88"/>
      <c r="DO45" s="88"/>
      <c r="DP45" s="88"/>
      <c r="DQ45" s="88"/>
      <c r="DR45" s="88"/>
      <c r="DS45" s="88"/>
    </row>
    <row r="46" spans="1:123">
      <c r="A46" s="65" t="s">
        <v>38</v>
      </c>
      <c r="B46" s="65"/>
      <c r="C46" s="65"/>
      <c r="D46" s="65"/>
      <c r="E46" s="65"/>
      <c r="F46" s="65"/>
      <c r="G46" s="65"/>
      <c r="H46" s="65"/>
      <c r="I46" s="64" t="s">
        <v>416</v>
      </c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5" t="s">
        <v>322</v>
      </c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P46" s="50"/>
      <c r="CQ46" s="50"/>
      <c r="CR46" s="50"/>
      <c r="CS46" s="50"/>
      <c r="CT46" s="50"/>
      <c r="CU46" s="50"/>
      <c r="CV46" s="50"/>
      <c r="CW46" s="50"/>
      <c r="CX46" s="50"/>
      <c r="CY46" s="50"/>
      <c r="CZ46" s="50"/>
      <c r="DA46" s="50"/>
      <c r="DB46" s="50"/>
      <c r="DC46" s="50"/>
      <c r="DD46" s="50"/>
      <c r="DE46" s="50"/>
      <c r="DF46" s="50"/>
      <c r="DG46" s="50"/>
      <c r="DH46" s="50"/>
      <c r="DI46" s="50"/>
      <c r="DJ46" s="50"/>
      <c r="DK46" s="50"/>
      <c r="DL46" s="50"/>
      <c r="DM46" s="50"/>
      <c r="DN46" s="50"/>
      <c r="DO46" s="50"/>
      <c r="DP46" s="50"/>
      <c r="DQ46" s="50"/>
      <c r="DR46" s="50"/>
      <c r="DS46" s="50"/>
    </row>
    <row r="47" spans="1:123">
      <c r="A47" s="65" t="s">
        <v>48</v>
      </c>
      <c r="B47" s="65"/>
      <c r="C47" s="65"/>
      <c r="D47" s="65"/>
      <c r="E47" s="65"/>
      <c r="F47" s="65"/>
      <c r="G47" s="65"/>
      <c r="H47" s="65"/>
      <c r="I47" s="64" t="s">
        <v>330</v>
      </c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P47" s="65"/>
      <c r="CQ47" s="65"/>
      <c r="CR47" s="65"/>
      <c r="CS47" s="65"/>
      <c r="CT47" s="65"/>
      <c r="CU47" s="65"/>
      <c r="CV47" s="65"/>
      <c r="CW47" s="65"/>
      <c r="CX47" s="65"/>
      <c r="CY47" s="65"/>
      <c r="CZ47" s="65"/>
      <c r="DA47" s="65"/>
      <c r="DB47" s="65"/>
      <c r="DC47" s="65"/>
      <c r="DD47" s="65"/>
      <c r="DE47" s="65"/>
      <c r="DF47" s="65"/>
      <c r="DG47" s="65"/>
      <c r="DH47" s="65"/>
      <c r="DI47" s="65"/>
      <c r="DJ47" s="65"/>
      <c r="DK47" s="65"/>
      <c r="DL47" s="65"/>
      <c r="DM47" s="65"/>
      <c r="DN47" s="65"/>
      <c r="DO47" s="65"/>
      <c r="DP47" s="65"/>
      <c r="DQ47" s="65"/>
      <c r="DR47" s="65"/>
      <c r="DS47" s="65"/>
    </row>
    <row r="48" spans="1:123">
      <c r="A48" s="65" t="s">
        <v>50</v>
      </c>
      <c r="B48" s="65"/>
      <c r="C48" s="65"/>
      <c r="D48" s="65"/>
      <c r="E48" s="65"/>
      <c r="F48" s="65"/>
      <c r="G48" s="65"/>
      <c r="H48" s="65"/>
      <c r="I48" s="64" t="s">
        <v>331</v>
      </c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5" t="s">
        <v>322</v>
      </c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</row>
    <row r="49" spans="1:123">
      <c r="A49" s="65"/>
      <c r="B49" s="65"/>
      <c r="C49" s="65"/>
      <c r="D49" s="65"/>
      <c r="E49" s="65"/>
      <c r="F49" s="65"/>
      <c r="G49" s="65"/>
      <c r="H49" s="65"/>
      <c r="I49" s="64" t="s">
        <v>332</v>
      </c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</row>
    <row r="50" spans="1:123">
      <c r="A50" s="65"/>
      <c r="B50" s="65"/>
      <c r="C50" s="65"/>
      <c r="D50" s="65"/>
      <c r="E50" s="65"/>
      <c r="F50" s="65"/>
      <c r="G50" s="65"/>
      <c r="H50" s="65"/>
      <c r="I50" s="64" t="s">
        <v>333</v>
      </c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</row>
    <row r="51" spans="1:123">
      <c r="A51" s="65"/>
      <c r="B51" s="65"/>
      <c r="C51" s="65"/>
      <c r="D51" s="65"/>
      <c r="E51" s="65"/>
      <c r="F51" s="65"/>
      <c r="G51" s="65"/>
      <c r="H51" s="65"/>
      <c r="I51" s="64" t="s">
        <v>334</v>
      </c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</row>
    <row r="52" spans="1:123">
      <c r="A52" s="65" t="s">
        <v>53</v>
      </c>
      <c r="B52" s="65"/>
      <c r="C52" s="65"/>
      <c r="D52" s="65"/>
      <c r="E52" s="65"/>
      <c r="F52" s="65"/>
      <c r="G52" s="65"/>
      <c r="H52" s="65"/>
      <c r="I52" s="64" t="s">
        <v>331</v>
      </c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5" t="s">
        <v>322</v>
      </c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</row>
    <row r="53" spans="1:123" hidden="1">
      <c r="A53" s="65"/>
      <c r="B53" s="65"/>
      <c r="C53" s="65"/>
      <c r="D53" s="65"/>
      <c r="E53" s="65"/>
      <c r="F53" s="65"/>
      <c r="G53" s="65"/>
      <c r="H53" s="65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</row>
    <row r="54" spans="1:123">
      <c r="A54" s="65"/>
      <c r="B54" s="65"/>
      <c r="C54" s="65"/>
      <c r="D54" s="65"/>
      <c r="E54" s="65"/>
      <c r="F54" s="65"/>
      <c r="G54" s="65"/>
      <c r="H54" s="65"/>
      <c r="I54" s="64" t="s">
        <v>417</v>
      </c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</row>
    <row r="55" spans="1:123">
      <c r="A55" s="65"/>
      <c r="B55" s="65"/>
      <c r="C55" s="65"/>
      <c r="D55" s="65"/>
      <c r="E55" s="65"/>
      <c r="F55" s="65"/>
      <c r="G55" s="65"/>
      <c r="H55" s="65"/>
      <c r="I55" s="64" t="s">
        <v>335</v>
      </c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</row>
    <row r="56" spans="1:123">
      <c r="A56" s="65"/>
      <c r="B56" s="65"/>
      <c r="C56" s="65"/>
      <c r="D56" s="65"/>
      <c r="E56" s="65"/>
      <c r="F56" s="65"/>
      <c r="G56" s="65"/>
      <c r="H56" s="65"/>
      <c r="I56" s="64" t="s">
        <v>418</v>
      </c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  <c r="BY56" s="65"/>
      <c r="BZ56" s="65"/>
      <c r="CA56" s="65"/>
      <c r="CB56" s="65"/>
      <c r="CC56" s="65"/>
      <c r="CD56" s="65"/>
      <c r="CE56" s="65"/>
      <c r="CF56" s="65"/>
      <c r="CG56" s="65"/>
      <c r="CH56" s="65"/>
      <c r="CI56" s="65"/>
      <c r="CJ56" s="65"/>
      <c r="CK56" s="65"/>
      <c r="CL56" s="65"/>
      <c r="CM56" s="65"/>
      <c r="CN56" s="65"/>
      <c r="CO56" s="65"/>
      <c r="CP56" s="65"/>
      <c r="CQ56" s="65"/>
      <c r="CR56" s="65"/>
      <c r="CS56" s="65"/>
      <c r="CT56" s="65"/>
      <c r="CU56" s="65"/>
      <c r="CV56" s="65"/>
      <c r="CW56" s="65"/>
      <c r="CX56" s="65"/>
      <c r="CY56" s="65"/>
      <c r="CZ56" s="65"/>
      <c r="DA56" s="65"/>
      <c r="DB56" s="65"/>
      <c r="DC56" s="65"/>
      <c r="DD56" s="65"/>
      <c r="DE56" s="65"/>
      <c r="DF56" s="65"/>
      <c r="DG56" s="65"/>
      <c r="DH56" s="65"/>
      <c r="DI56" s="65"/>
      <c r="DJ56" s="65"/>
      <c r="DK56" s="65"/>
      <c r="DL56" s="65"/>
      <c r="DM56" s="65"/>
      <c r="DN56" s="65"/>
      <c r="DO56" s="65"/>
      <c r="DP56" s="65"/>
      <c r="DQ56" s="65"/>
      <c r="DR56" s="65"/>
      <c r="DS56" s="65"/>
    </row>
    <row r="57" spans="1:123">
      <c r="A57" s="65" t="s">
        <v>54</v>
      </c>
      <c r="B57" s="65"/>
      <c r="C57" s="65"/>
      <c r="D57" s="65"/>
      <c r="E57" s="65"/>
      <c r="F57" s="65"/>
      <c r="G57" s="65"/>
      <c r="H57" s="65"/>
      <c r="I57" s="64" t="s">
        <v>331</v>
      </c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5" t="s">
        <v>47</v>
      </c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5"/>
      <c r="CM57" s="65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</row>
    <row r="58" spans="1:123">
      <c r="A58" s="65"/>
      <c r="B58" s="65"/>
      <c r="C58" s="65"/>
      <c r="D58" s="65"/>
      <c r="E58" s="65"/>
      <c r="F58" s="65"/>
      <c r="G58" s="65"/>
      <c r="H58" s="65"/>
      <c r="I58" s="64" t="s">
        <v>419</v>
      </c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H58" s="65"/>
      <c r="CI58" s="65"/>
      <c r="CJ58" s="65"/>
      <c r="CK58" s="65"/>
      <c r="CL58" s="65"/>
      <c r="CM58" s="65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</row>
    <row r="59" spans="1:123">
      <c r="A59" s="65"/>
      <c r="B59" s="65"/>
      <c r="C59" s="65"/>
      <c r="D59" s="65"/>
      <c r="E59" s="65"/>
      <c r="F59" s="65"/>
      <c r="G59" s="65"/>
      <c r="H59" s="65"/>
      <c r="I59" s="64" t="s">
        <v>420</v>
      </c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5" t="s">
        <v>47</v>
      </c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5"/>
      <c r="CJ59" s="65"/>
      <c r="CK59" s="65"/>
      <c r="CL59" s="65"/>
      <c r="CM59" s="65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</row>
    <row r="60" spans="1:123">
      <c r="A60" s="65"/>
      <c r="B60" s="65"/>
      <c r="C60" s="65"/>
      <c r="D60" s="65"/>
      <c r="E60" s="65"/>
      <c r="F60" s="65"/>
      <c r="G60" s="65"/>
      <c r="H60" s="65"/>
      <c r="I60" s="64" t="s">
        <v>421</v>
      </c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5" t="s">
        <v>47</v>
      </c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65"/>
      <c r="CP60" s="65"/>
      <c r="CQ60" s="65"/>
      <c r="CR60" s="65"/>
      <c r="CS60" s="65"/>
      <c r="CT60" s="65"/>
      <c r="CU60" s="65"/>
      <c r="CV60" s="65"/>
      <c r="CW60" s="65"/>
      <c r="CX60" s="65"/>
      <c r="CY60" s="65"/>
      <c r="CZ60" s="65"/>
      <c r="DA60" s="65"/>
      <c r="DB60" s="65"/>
      <c r="DC60" s="65"/>
      <c r="DD60" s="65"/>
      <c r="DE60" s="65"/>
      <c r="DF60" s="65"/>
      <c r="DG60" s="65"/>
      <c r="DH60" s="65"/>
      <c r="DI60" s="65"/>
      <c r="DJ60" s="65"/>
      <c r="DK60" s="65"/>
      <c r="DL60" s="65"/>
      <c r="DM60" s="65"/>
      <c r="DN60" s="65"/>
      <c r="DO60" s="65"/>
      <c r="DP60" s="65"/>
      <c r="DQ60" s="65"/>
      <c r="DR60" s="65"/>
      <c r="DS60" s="65"/>
    </row>
    <row r="61" spans="1:123" hidden="1">
      <c r="A61" s="65"/>
      <c r="B61" s="65"/>
      <c r="C61" s="65"/>
      <c r="D61" s="65"/>
      <c r="E61" s="65"/>
      <c r="F61" s="65"/>
      <c r="G61" s="65"/>
      <c r="H61" s="65"/>
      <c r="I61" s="64" t="s">
        <v>173</v>
      </c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5" t="s">
        <v>47</v>
      </c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5"/>
      <c r="CC61" s="65"/>
      <c r="CD61" s="65"/>
      <c r="CE61" s="65"/>
      <c r="CF61" s="65"/>
      <c r="CG61" s="65"/>
      <c r="CH61" s="65"/>
      <c r="CI61" s="65"/>
      <c r="CJ61" s="65"/>
      <c r="CK61" s="65"/>
      <c r="CL61" s="65"/>
      <c r="CM61" s="65"/>
      <c r="CN61" s="65"/>
      <c r="CO61" s="65"/>
      <c r="CP61" s="65"/>
      <c r="CQ61" s="65"/>
      <c r="CR61" s="65"/>
      <c r="CS61" s="65"/>
      <c r="CT61" s="65"/>
      <c r="CU61" s="65"/>
      <c r="CV61" s="65"/>
      <c r="CW61" s="65"/>
      <c r="CX61" s="65"/>
      <c r="CY61" s="65"/>
      <c r="CZ61" s="65"/>
      <c r="DA61" s="65"/>
      <c r="DB61" s="65"/>
      <c r="DC61" s="65"/>
      <c r="DD61" s="65"/>
      <c r="DE61" s="65"/>
      <c r="DF61" s="65"/>
      <c r="DG61" s="65"/>
      <c r="DH61" s="65"/>
      <c r="DI61" s="65"/>
      <c r="DJ61" s="65"/>
      <c r="DK61" s="65"/>
      <c r="DL61" s="65"/>
      <c r="DM61" s="65"/>
      <c r="DN61" s="65"/>
      <c r="DO61" s="65"/>
      <c r="DP61" s="65"/>
      <c r="DQ61" s="65"/>
      <c r="DR61" s="65"/>
      <c r="DS61" s="65"/>
    </row>
    <row r="62" spans="1:123">
      <c r="A62" s="65"/>
      <c r="B62" s="65"/>
      <c r="C62" s="65"/>
      <c r="D62" s="65"/>
      <c r="E62" s="65"/>
      <c r="F62" s="65"/>
      <c r="G62" s="65"/>
      <c r="H62" s="65"/>
      <c r="I62" s="64" t="s">
        <v>174</v>
      </c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5" t="s">
        <v>47</v>
      </c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65"/>
      <c r="BT62" s="65"/>
      <c r="BU62" s="65"/>
      <c r="BV62" s="65"/>
      <c r="BW62" s="65"/>
      <c r="BX62" s="65"/>
      <c r="BY62" s="65"/>
      <c r="BZ62" s="65"/>
      <c r="CA62" s="65"/>
      <c r="CB62" s="65"/>
      <c r="CC62" s="65"/>
      <c r="CD62" s="65"/>
      <c r="CE62" s="65"/>
      <c r="CF62" s="65"/>
      <c r="CG62" s="65"/>
      <c r="CH62" s="65"/>
      <c r="CI62" s="65"/>
      <c r="CJ62" s="65"/>
      <c r="CK62" s="65"/>
      <c r="CL62" s="65"/>
      <c r="CM62" s="65"/>
      <c r="CN62" s="65"/>
      <c r="CO62" s="65"/>
      <c r="CP62" s="65"/>
      <c r="CQ62" s="65"/>
      <c r="CR62" s="65"/>
      <c r="CS62" s="65"/>
      <c r="CT62" s="65"/>
      <c r="CU62" s="65"/>
      <c r="CV62" s="65"/>
      <c r="CW62" s="65"/>
      <c r="CX62" s="65"/>
      <c r="CY62" s="65"/>
      <c r="CZ62" s="65"/>
      <c r="DA62" s="65"/>
      <c r="DB62" s="65"/>
      <c r="DC62" s="65"/>
      <c r="DD62" s="65"/>
      <c r="DE62" s="65"/>
      <c r="DF62" s="65"/>
      <c r="DG62" s="65"/>
      <c r="DH62" s="65"/>
      <c r="DI62" s="65"/>
      <c r="DJ62" s="65"/>
      <c r="DK62" s="65"/>
      <c r="DL62" s="65"/>
      <c r="DM62" s="65"/>
      <c r="DN62" s="65"/>
      <c r="DO62" s="65"/>
      <c r="DP62" s="65"/>
      <c r="DQ62" s="65"/>
      <c r="DR62" s="65"/>
      <c r="DS62" s="65"/>
    </row>
    <row r="63" spans="1:123">
      <c r="A63" s="65" t="s">
        <v>71</v>
      </c>
      <c r="B63" s="65"/>
      <c r="C63" s="65"/>
      <c r="D63" s="65"/>
      <c r="E63" s="65"/>
      <c r="F63" s="65"/>
      <c r="G63" s="65"/>
      <c r="H63" s="65"/>
      <c r="I63" s="49" t="s">
        <v>366</v>
      </c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65"/>
      <c r="BK63" s="65"/>
      <c r="BL63" s="65"/>
      <c r="BM63" s="65"/>
      <c r="BN63" s="65"/>
      <c r="BO63" s="65"/>
      <c r="BP63" s="65"/>
      <c r="BQ63" s="65"/>
      <c r="BR63" s="65"/>
      <c r="BS63" s="65"/>
      <c r="BT63" s="65"/>
      <c r="BU63" s="65"/>
      <c r="BV63" s="65"/>
      <c r="BW63" s="65"/>
      <c r="BX63" s="65"/>
      <c r="BY63" s="65"/>
      <c r="BZ63" s="65"/>
      <c r="CA63" s="65"/>
      <c r="CB63" s="65"/>
      <c r="CC63" s="65"/>
      <c r="CD63" s="65"/>
      <c r="CE63" s="65"/>
      <c r="CF63" s="65"/>
      <c r="CG63" s="65"/>
      <c r="CH63" s="65"/>
      <c r="CI63" s="65"/>
      <c r="CJ63" s="65"/>
      <c r="CK63" s="65"/>
      <c r="CL63" s="65"/>
      <c r="CM63" s="65"/>
      <c r="CN63" s="65"/>
      <c r="CO63" s="65"/>
      <c r="CP63" s="65"/>
      <c r="CQ63" s="65"/>
      <c r="CR63" s="65"/>
      <c r="CS63" s="65"/>
      <c r="CT63" s="65"/>
      <c r="CU63" s="65"/>
      <c r="CV63" s="65"/>
      <c r="CW63" s="65"/>
      <c r="CX63" s="65"/>
      <c r="CY63" s="65"/>
      <c r="CZ63" s="65"/>
      <c r="DA63" s="65"/>
      <c r="DB63" s="65"/>
      <c r="DC63" s="65"/>
      <c r="DD63" s="65"/>
      <c r="DE63" s="65"/>
      <c r="DF63" s="65"/>
      <c r="DG63" s="65"/>
      <c r="DH63" s="65"/>
      <c r="DI63" s="65"/>
      <c r="DJ63" s="65"/>
      <c r="DK63" s="65"/>
      <c r="DL63" s="65"/>
      <c r="DM63" s="65"/>
      <c r="DN63" s="65"/>
      <c r="DO63" s="65"/>
      <c r="DP63" s="65"/>
      <c r="DQ63" s="65"/>
      <c r="DR63" s="65"/>
      <c r="DS63" s="65"/>
    </row>
    <row r="64" spans="1:123">
      <c r="A64" s="65" t="s">
        <v>74</v>
      </c>
      <c r="B64" s="65"/>
      <c r="C64" s="65"/>
      <c r="D64" s="65"/>
      <c r="E64" s="65"/>
      <c r="F64" s="65"/>
      <c r="G64" s="65"/>
      <c r="H64" s="65"/>
      <c r="I64" s="49" t="s">
        <v>383</v>
      </c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65" t="s">
        <v>336</v>
      </c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88" t="s">
        <v>385</v>
      </c>
      <c r="BG64" s="88"/>
      <c r="BH64" s="88"/>
      <c r="BI64" s="88"/>
      <c r="BJ64" s="88"/>
      <c r="BK64" s="88"/>
      <c r="BL64" s="88"/>
      <c r="BM64" s="88"/>
      <c r="BN64" s="88"/>
      <c r="BO64" s="88"/>
      <c r="BP64" s="88"/>
      <c r="BQ64" s="88">
        <f>'[1]15 -1'!$O$80</f>
        <v>563.50726400096664</v>
      </c>
      <c r="BR64" s="88"/>
      <c r="BS64" s="88"/>
      <c r="BT64" s="88"/>
      <c r="BU64" s="88"/>
      <c r="BV64" s="88"/>
      <c r="BW64" s="88"/>
      <c r="BX64" s="88"/>
      <c r="BY64" s="88"/>
      <c r="BZ64" s="88"/>
      <c r="CA64" s="88"/>
      <c r="CB64" s="88" t="s">
        <v>426</v>
      </c>
      <c r="CC64" s="88"/>
      <c r="CD64" s="88"/>
      <c r="CE64" s="88"/>
      <c r="CF64" s="88"/>
      <c r="CG64" s="88"/>
      <c r="CH64" s="88"/>
      <c r="CI64" s="88"/>
      <c r="CJ64" s="88"/>
      <c r="CK64" s="88"/>
      <c r="CL64" s="88"/>
      <c r="CM64" s="88" t="s">
        <v>426</v>
      </c>
      <c r="CN64" s="88"/>
      <c r="CO64" s="88"/>
      <c r="CP64" s="88"/>
      <c r="CQ64" s="88"/>
      <c r="CR64" s="88"/>
      <c r="CS64" s="88"/>
      <c r="CT64" s="88"/>
      <c r="CU64" s="88"/>
      <c r="CV64" s="88"/>
      <c r="CW64" s="88"/>
      <c r="CX64" s="88">
        <f>'[2]22 ГЕНЕРАЦИЯ'!$X$71*1000</f>
        <v>0</v>
      </c>
      <c r="CY64" s="88"/>
      <c r="CZ64" s="88"/>
      <c r="DA64" s="88"/>
      <c r="DB64" s="88"/>
      <c r="DC64" s="88"/>
      <c r="DD64" s="88"/>
      <c r="DE64" s="88"/>
      <c r="DF64" s="88"/>
      <c r="DG64" s="88"/>
      <c r="DH64" s="88"/>
      <c r="DI64" s="88">
        <f>'[2]22 ГЕНЕРАЦИЯ'!$Y$71*1000</f>
        <v>0</v>
      </c>
      <c r="DJ64" s="88"/>
      <c r="DK64" s="88"/>
      <c r="DL64" s="88"/>
      <c r="DM64" s="88"/>
      <c r="DN64" s="88"/>
      <c r="DO64" s="88"/>
      <c r="DP64" s="88"/>
      <c r="DQ64" s="88"/>
      <c r="DR64" s="88"/>
      <c r="DS64" s="88"/>
    </row>
    <row r="65" spans="1:123">
      <c r="A65" s="65"/>
      <c r="B65" s="65"/>
      <c r="C65" s="65"/>
      <c r="D65" s="65"/>
      <c r="E65" s="65"/>
      <c r="F65" s="65"/>
      <c r="G65" s="65"/>
      <c r="H65" s="65"/>
      <c r="I65" s="49" t="s">
        <v>337</v>
      </c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65" t="s">
        <v>336</v>
      </c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51" t="str">
        <f>BF64</f>
        <v>***</v>
      </c>
      <c r="BG65" s="51"/>
      <c r="BH65" s="51"/>
      <c r="BI65" s="51"/>
      <c r="BJ65" s="51"/>
      <c r="BK65" s="51"/>
      <c r="BL65" s="51"/>
      <c r="BM65" s="51"/>
      <c r="BN65" s="51"/>
      <c r="BO65" s="51"/>
      <c r="BP65" s="51"/>
      <c r="BQ65" s="88">
        <f>'[1]15 -1'!$O$13/'[1]15 -1'!$O$70</f>
        <v>533.97573208171673</v>
      </c>
      <c r="BR65" s="88"/>
      <c r="BS65" s="88"/>
      <c r="BT65" s="88"/>
      <c r="BU65" s="88"/>
      <c r="BV65" s="88"/>
      <c r="BW65" s="88"/>
      <c r="BX65" s="88"/>
      <c r="BY65" s="88"/>
      <c r="BZ65" s="88"/>
      <c r="CA65" s="88"/>
      <c r="CB65" s="88" t="s">
        <v>426</v>
      </c>
      <c r="CC65" s="88"/>
      <c r="CD65" s="88"/>
      <c r="CE65" s="88"/>
      <c r="CF65" s="88"/>
      <c r="CG65" s="88"/>
      <c r="CH65" s="88"/>
      <c r="CI65" s="88"/>
      <c r="CJ65" s="88"/>
      <c r="CK65" s="88"/>
      <c r="CL65" s="88"/>
      <c r="CM65" s="88" t="s">
        <v>426</v>
      </c>
      <c r="CN65" s="88"/>
      <c r="CO65" s="88"/>
      <c r="CP65" s="88"/>
      <c r="CQ65" s="88"/>
      <c r="CR65" s="88"/>
      <c r="CS65" s="88"/>
      <c r="CT65" s="88"/>
      <c r="CU65" s="88"/>
      <c r="CV65" s="88"/>
      <c r="CW65" s="88"/>
      <c r="CX65" s="88">
        <f>'[2]22 ГЕНЕРАЦИЯ'!$X$67*1000</f>
        <v>0</v>
      </c>
      <c r="CY65" s="88"/>
      <c r="CZ65" s="88"/>
      <c r="DA65" s="88"/>
      <c r="DB65" s="88"/>
      <c r="DC65" s="88"/>
      <c r="DD65" s="88"/>
      <c r="DE65" s="88"/>
      <c r="DF65" s="88"/>
      <c r="DG65" s="88"/>
      <c r="DH65" s="88"/>
      <c r="DI65" s="88">
        <f>'[2]22 ГЕНЕРАЦИЯ'!$Y$67*1000</f>
        <v>0</v>
      </c>
      <c r="DJ65" s="88"/>
      <c r="DK65" s="88"/>
      <c r="DL65" s="88"/>
      <c r="DM65" s="88"/>
      <c r="DN65" s="88"/>
      <c r="DO65" s="88"/>
      <c r="DP65" s="88"/>
      <c r="DQ65" s="88"/>
      <c r="DR65" s="88"/>
      <c r="DS65" s="88"/>
    </row>
    <row r="66" spans="1:123">
      <c r="A66" s="65" t="s">
        <v>79</v>
      </c>
      <c r="B66" s="65"/>
      <c r="C66" s="65"/>
      <c r="D66" s="65"/>
      <c r="E66" s="65"/>
      <c r="F66" s="65"/>
      <c r="G66" s="65"/>
      <c r="H66" s="65"/>
      <c r="I66" s="49" t="s">
        <v>384</v>
      </c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65" t="s">
        <v>326</v>
      </c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88" t="s">
        <v>385</v>
      </c>
      <c r="BG66" s="88"/>
      <c r="BH66" s="88"/>
      <c r="BI66" s="88"/>
      <c r="BJ66" s="88"/>
      <c r="BK66" s="88"/>
      <c r="BL66" s="88"/>
      <c r="BM66" s="88"/>
      <c r="BN66" s="88"/>
      <c r="BO66" s="88"/>
      <c r="BP66" s="88"/>
      <c r="BQ66" s="88">
        <f>'[1]15 -1'!$O$81/'[1]6а'!$L$72/12*1000</f>
        <v>1260882.3119721992</v>
      </c>
      <c r="BR66" s="88"/>
      <c r="BS66" s="88"/>
      <c r="BT66" s="88"/>
      <c r="BU66" s="88"/>
      <c r="BV66" s="88"/>
      <c r="BW66" s="88"/>
      <c r="BX66" s="88"/>
      <c r="BY66" s="88"/>
      <c r="BZ66" s="88"/>
      <c r="CA66" s="88"/>
      <c r="CB66" s="98">
        <v>749000</v>
      </c>
      <c r="CC66" s="98"/>
      <c r="CD66" s="98"/>
      <c r="CE66" s="98"/>
      <c r="CF66" s="98"/>
      <c r="CG66" s="98"/>
      <c r="CH66" s="98"/>
      <c r="CI66" s="98"/>
      <c r="CJ66" s="98"/>
      <c r="CK66" s="98"/>
      <c r="CL66" s="98"/>
      <c r="CM66" s="98">
        <v>1315000</v>
      </c>
      <c r="CN66" s="98"/>
      <c r="CO66" s="98"/>
      <c r="CP66" s="98"/>
      <c r="CQ66" s="98"/>
      <c r="CR66" s="98"/>
      <c r="CS66" s="98"/>
      <c r="CT66" s="98"/>
      <c r="CU66" s="98"/>
      <c r="CV66" s="98"/>
      <c r="CW66" s="98"/>
      <c r="CX66" s="88">
        <f>'[2]22 ГЕНЕРАЦИЯ'!$X$73*1000/6</f>
        <v>4599781.0273341695</v>
      </c>
      <c r="CY66" s="88"/>
      <c r="CZ66" s="88"/>
      <c r="DA66" s="88"/>
      <c r="DB66" s="88"/>
      <c r="DC66" s="88"/>
      <c r="DD66" s="88"/>
      <c r="DE66" s="88"/>
      <c r="DF66" s="88"/>
      <c r="DG66" s="88"/>
      <c r="DH66" s="88"/>
      <c r="DI66" s="88">
        <f>'[2]22 ГЕНЕРАЦИЯ'!$Y$73*1000/6</f>
        <v>3128088.3740240987</v>
      </c>
      <c r="DJ66" s="88"/>
      <c r="DK66" s="88"/>
      <c r="DL66" s="88"/>
      <c r="DM66" s="88"/>
      <c r="DN66" s="88"/>
      <c r="DO66" s="88"/>
      <c r="DP66" s="88"/>
      <c r="DQ66" s="88"/>
      <c r="DR66" s="88"/>
      <c r="DS66" s="88"/>
    </row>
    <row r="67" spans="1:123">
      <c r="A67" s="65"/>
      <c r="B67" s="65"/>
      <c r="C67" s="65"/>
      <c r="D67" s="65"/>
      <c r="E67" s="65"/>
      <c r="F67" s="65"/>
      <c r="G67" s="65"/>
      <c r="H67" s="65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5"/>
      <c r="CO67" s="65"/>
      <c r="CP67" s="65"/>
      <c r="CQ67" s="65"/>
      <c r="CR67" s="65"/>
      <c r="CS67" s="65"/>
      <c r="CT67" s="65"/>
      <c r="CU67" s="65"/>
      <c r="CV67" s="65"/>
      <c r="CW67" s="65"/>
      <c r="CX67" s="65"/>
      <c r="CY67" s="65"/>
      <c r="CZ67" s="65"/>
      <c r="DA67" s="65"/>
      <c r="DB67" s="65"/>
      <c r="DC67" s="65"/>
      <c r="DD67" s="65"/>
      <c r="DE67" s="65"/>
      <c r="DF67" s="65"/>
      <c r="DG67" s="65"/>
      <c r="DH67" s="65"/>
      <c r="DI67" s="65"/>
      <c r="DJ67" s="65"/>
      <c r="DK67" s="65"/>
      <c r="DL67" s="65"/>
      <c r="DM67" s="65"/>
      <c r="DN67" s="65"/>
      <c r="DO67" s="65"/>
      <c r="DP67" s="65"/>
      <c r="DQ67" s="65"/>
      <c r="DR67" s="65"/>
      <c r="DS67" s="65"/>
    </row>
    <row r="68" spans="1:123">
      <c r="A68" s="90" t="s">
        <v>81</v>
      </c>
      <c r="B68" s="90"/>
      <c r="C68" s="90"/>
      <c r="D68" s="90"/>
      <c r="E68" s="90"/>
      <c r="F68" s="90"/>
      <c r="G68" s="90"/>
      <c r="H68" s="90"/>
      <c r="I68" s="64" t="s">
        <v>422</v>
      </c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5" t="s">
        <v>338</v>
      </c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5"/>
      <c r="CO68" s="65"/>
      <c r="CP68" s="65"/>
      <c r="CQ68" s="65"/>
      <c r="CR68" s="65"/>
      <c r="CS68" s="65"/>
      <c r="CT68" s="65"/>
      <c r="CU68" s="65"/>
      <c r="CV68" s="65"/>
      <c r="CW68" s="65"/>
      <c r="CX68" s="65"/>
      <c r="CY68" s="65"/>
      <c r="CZ68" s="65"/>
      <c r="DA68" s="65"/>
      <c r="DB68" s="65"/>
      <c r="DC68" s="65"/>
      <c r="DD68" s="65"/>
      <c r="DE68" s="65"/>
      <c r="DF68" s="65"/>
      <c r="DG68" s="65"/>
      <c r="DH68" s="65"/>
      <c r="DI68" s="65"/>
      <c r="DJ68" s="65"/>
      <c r="DK68" s="65"/>
      <c r="DL68" s="65"/>
      <c r="DM68" s="65"/>
      <c r="DN68" s="65"/>
      <c r="DO68" s="65"/>
      <c r="DP68" s="65"/>
      <c r="DQ68" s="65"/>
      <c r="DR68" s="65"/>
      <c r="DS68" s="65"/>
    </row>
    <row r="69" spans="1:123">
      <c r="A69" s="90"/>
      <c r="B69" s="90"/>
      <c r="C69" s="90"/>
      <c r="D69" s="90"/>
      <c r="E69" s="90"/>
      <c r="F69" s="90"/>
      <c r="G69" s="90"/>
      <c r="H69" s="90"/>
      <c r="I69" s="64" t="s">
        <v>246</v>
      </c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5"/>
      <c r="CO69" s="65"/>
      <c r="CP69" s="65"/>
      <c r="CQ69" s="65"/>
      <c r="CR69" s="65"/>
      <c r="CS69" s="65"/>
      <c r="CT69" s="65"/>
      <c r="CU69" s="65"/>
      <c r="CV69" s="65"/>
      <c r="CW69" s="65"/>
      <c r="CX69" s="65"/>
      <c r="CY69" s="65"/>
      <c r="CZ69" s="65"/>
      <c r="DA69" s="65"/>
      <c r="DB69" s="65"/>
      <c r="DC69" s="65"/>
      <c r="DD69" s="65"/>
      <c r="DE69" s="65"/>
      <c r="DF69" s="65"/>
      <c r="DG69" s="65"/>
      <c r="DH69" s="65"/>
      <c r="DI69" s="65"/>
      <c r="DJ69" s="65"/>
      <c r="DK69" s="65"/>
      <c r="DL69" s="65"/>
      <c r="DM69" s="65"/>
      <c r="DN69" s="65"/>
      <c r="DO69" s="65"/>
      <c r="DP69" s="65"/>
      <c r="DQ69" s="65"/>
      <c r="DR69" s="65"/>
      <c r="DS69" s="65"/>
    </row>
    <row r="70" spans="1:123">
      <c r="A70" s="90" t="s">
        <v>339</v>
      </c>
      <c r="B70" s="90"/>
      <c r="C70" s="90"/>
      <c r="D70" s="90"/>
      <c r="E70" s="90"/>
      <c r="F70" s="90"/>
      <c r="G70" s="90"/>
      <c r="H70" s="90"/>
      <c r="I70" s="21" t="s">
        <v>340</v>
      </c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65" t="s">
        <v>338</v>
      </c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  <c r="DG70" s="22"/>
      <c r="DH70" s="22"/>
      <c r="DI70" s="22"/>
      <c r="DJ70" s="22"/>
      <c r="DK70" s="22"/>
      <c r="DL70" s="22"/>
      <c r="DM70" s="22"/>
      <c r="DN70" s="22"/>
      <c r="DO70" s="22"/>
      <c r="DP70" s="22"/>
      <c r="DQ70" s="22"/>
      <c r="DR70" s="22"/>
      <c r="DS70" s="22"/>
    </row>
    <row r="71" spans="1:123">
      <c r="A71" s="25"/>
      <c r="B71" s="25"/>
      <c r="C71" s="25"/>
      <c r="D71" s="25"/>
      <c r="E71" s="25"/>
      <c r="F71" s="25"/>
      <c r="G71" s="25"/>
      <c r="H71" s="25"/>
      <c r="I71" s="21" t="s">
        <v>341</v>
      </c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65"/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  <c r="BC71" s="65"/>
      <c r="BD71" s="65"/>
      <c r="BE71" s="65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22"/>
      <c r="DK71" s="22"/>
      <c r="DL71" s="22"/>
      <c r="DM71" s="22"/>
      <c r="DN71" s="22"/>
      <c r="DO71" s="22"/>
      <c r="DP71" s="22"/>
      <c r="DQ71" s="22"/>
      <c r="DR71" s="22"/>
      <c r="DS71" s="22"/>
    </row>
    <row r="72" spans="1:123">
      <c r="A72" s="65" t="s">
        <v>342</v>
      </c>
      <c r="B72" s="65"/>
      <c r="C72" s="65"/>
      <c r="D72" s="65"/>
      <c r="E72" s="65"/>
      <c r="F72" s="65"/>
      <c r="G72" s="65"/>
      <c r="H72" s="65"/>
      <c r="I72" s="64" t="s">
        <v>343</v>
      </c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5" t="s">
        <v>338</v>
      </c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  <c r="BD72" s="65"/>
      <c r="BE72" s="65"/>
      <c r="BF72" s="65"/>
      <c r="BG72" s="65"/>
      <c r="BH72" s="65"/>
      <c r="BI72" s="65"/>
      <c r="BJ72" s="65"/>
      <c r="BK72" s="65"/>
      <c r="BL72" s="65"/>
      <c r="BM72" s="65"/>
      <c r="BN72" s="65"/>
      <c r="BO72" s="65"/>
      <c r="BP72" s="65"/>
      <c r="BQ72" s="65"/>
      <c r="BR72" s="65"/>
      <c r="BS72" s="65"/>
      <c r="BT72" s="65"/>
      <c r="BU72" s="65"/>
      <c r="BV72" s="65"/>
      <c r="BW72" s="65"/>
      <c r="BX72" s="65"/>
      <c r="BY72" s="65"/>
      <c r="BZ72" s="65"/>
      <c r="CA72" s="65"/>
      <c r="CB72" s="65"/>
      <c r="CC72" s="65"/>
      <c r="CD72" s="65"/>
      <c r="CE72" s="65"/>
      <c r="CF72" s="65"/>
      <c r="CG72" s="65"/>
      <c r="CH72" s="65"/>
      <c r="CI72" s="65"/>
      <c r="CJ72" s="65"/>
      <c r="CK72" s="65"/>
      <c r="CL72" s="65"/>
      <c r="CM72" s="65"/>
      <c r="CN72" s="65"/>
      <c r="CO72" s="65"/>
      <c r="CP72" s="65"/>
      <c r="CQ72" s="65"/>
      <c r="CR72" s="65"/>
      <c r="CS72" s="65"/>
      <c r="CT72" s="65"/>
      <c r="CU72" s="65"/>
      <c r="CV72" s="65"/>
      <c r="CW72" s="65"/>
      <c r="CX72" s="65"/>
      <c r="CY72" s="65"/>
      <c r="CZ72" s="65"/>
      <c r="DA72" s="65"/>
      <c r="DB72" s="65"/>
      <c r="DC72" s="65"/>
      <c r="DD72" s="65"/>
      <c r="DE72" s="65"/>
      <c r="DF72" s="65"/>
      <c r="DG72" s="65"/>
      <c r="DH72" s="65"/>
      <c r="DI72" s="65"/>
      <c r="DJ72" s="65"/>
      <c r="DK72" s="65"/>
      <c r="DL72" s="65"/>
      <c r="DM72" s="65"/>
      <c r="DN72" s="65"/>
      <c r="DO72" s="65"/>
      <c r="DP72" s="65"/>
      <c r="DQ72" s="65"/>
      <c r="DR72" s="65"/>
      <c r="DS72" s="65"/>
    </row>
    <row r="73" spans="1:123" ht="18.75">
      <c r="A73" s="65"/>
      <c r="B73" s="65"/>
      <c r="C73" s="65"/>
      <c r="D73" s="65"/>
      <c r="E73" s="65"/>
      <c r="F73" s="65"/>
      <c r="G73" s="65"/>
      <c r="H73" s="65"/>
      <c r="I73" s="89" t="s">
        <v>359</v>
      </c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65" t="s">
        <v>338</v>
      </c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  <c r="BI73" s="65"/>
      <c r="BJ73" s="65"/>
      <c r="BK73" s="65"/>
      <c r="BL73" s="65"/>
      <c r="BM73" s="65"/>
      <c r="BN73" s="65"/>
      <c r="BO73" s="65"/>
      <c r="BP73" s="65"/>
      <c r="BQ73" s="65"/>
      <c r="BR73" s="65"/>
      <c r="BS73" s="65"/>
      <c r="BT73" s="65"/>
      <c r="BU73" s="65"/>
      <c r="BV73" s="65"/>
      <c r="BW73" s="65"/>
      <c r="BX73" s="65"/>
      <c r="BY73" s="65"/>
      <c r="BZ73" s="65"/>
      <c r="CA73" s="65"/>
      <c r="CB73" s="65"/>
      <c r="CC73" s="65"/>
      <c r="CD73" s="65"/>
      <c r="CE73" s="65"/>
      <c r="CF73" s="65"/>
      <c r="CG73" s="65"/>
      <c r="CH73" s="65"/>
      <c r="CI73" s="65"/>
      <c r="CJ73" s="65"/>
      <c r="CK73" s="65"/>
      <c r="CL73" s="65"/>
      <c r="CM73" s="65"/>
      <c r="CN73" s="65"/>
      <c r="CO73" s="65"/>
      <c r="CP73" s="65"/>
      <c r="CQ73" s="65"/>
      <c r="CR73" s="65"/>
      <c r="CS73" s="65"/>
      <c r="CT73" s="65"/>
      <c r="CU73" s="65"/>
      <c r="CV73" s="65"/>
      <c r="CW73" s="65"/>
      <c r="CX73" s="65"/>
      <c r="CY73" s="65"/>
      <c r="CZ73" s="65"/>
      <c r="DA73" s="65"/>
      <c r="DB73" s="65"/>
      <c r="DC73" s="65"/>
      <c r="DD73" s="65"/>
      <c r="DE73" s="65"/>
      <c r="DF73" s="65"/>
      <c r="DG73" s="65"/>
      <c r="DH73" s="65"/>
      <c r="DI73" s="65"/>
      <c r="DJ73" s="65"/>
      <c r="DK73" s="65"/>
      <c r="DL73" s="65"/>
      <c r="DM73" s="65"/>
      <c r="DN73" s="65"/>
      <c r="DO73" s="65"/>
      <c r="DP73" s="65"/>
      <c r="DQ73" s="65"/>
      <c r="DR73" s="65"/>
      <c r="DS73" s="65"/>
    </row>
    <row r="74" spans="1:123" ht="18.75">
      <c r="A74" s="65"/>
      <c r="B74" s="65"/>
      <c r="C74" s="65"/>
      <c r="D74" s="65"/>
      <c r="E74" s="65"/>
      <c r="F74" s="65"/>
      <c r="G74" s="65"/>
      <c r="H74" s="65"/>
      <c r="I74" s="89" t="s">
        <v>361</v>
      </c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65" t="s">
        <v>338</v>
      </c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  <c r="BC74" s="65"/>
      <c r="BD74" s="65"/>
      <c r="BE74" s="65"/>
      <c r="BF74" s="65"/>
      <c r="BG74" s="65"/>
      <c r="BH74" s="65"/>
      <c r="BI74" s="65"/>
      <c r="BJ74" s="65"/>
      <c r="BK74" s="65"/>
      <c r="BL74" s="65"/>
      <c r="BM74" s="65"/>
      <c r="BN74" s="65"/>
      <c r="BO74" s="65"/>
      <c r="BP74" s="65"/>
      <c r="BQ74" s="65"/>
      <c r="BR74" s="65"/>
      <c r="BS74" s="65"/>
      <c r="BT74" s="65"/>
      <c r="BU74" s="65"/>
      <c r="BV74" s="65"/>
      <c r="BW74" s="65"/>
      <c r="BX74" s="65"/>
      <c r="BY74" s="65"/>
      <c r="BZ74" s="65"/>
      <c r="CA74" s="65"/>
      <c r="CB74" s="65"/>
      <c r="CC74" s="65"/>
      <c r="CD74" s="65"/>
      <c r="CE74" s="65"/>
      <c r="CF74" s="65"/>
      <c r="CG74" s="65"/>
      <c r="CH74" s="65"/>
      <c r="CI74" s="65"/>
      <c r="CJ74" s="65"/>
      <c r="CK74" s="65"/>
      <c r="CL74" s="65"/>
      <c r="CM74" s="65"/>
      <c r="CN74" s="65"/>
      <c r="CO74" s="65"/>
      <c r="CP74" s="65"/>
      <c r="CQ74" s="65"/>
      <c r="CR74" s="65"/>
      <c r="CS74" s="65"/>
      <c r="CT74" s="65"/>
      <c r="CU74" s="65"/>
      <c r="CV74" s="65"/>
      <c r="CW74" s="65"/>
      <c r="CX74" s="65"/>
      <c r="CY74" s="65"/>
      <c r="CZ74" s="65"/>
      <c r="DA74" s="65"/>
      <c r="DB74" s="65"/>
      <c r="DC74" s="65"/>
      <c r="DD74" s="65"/>
      <c r="DE74" s="65"/>
      <c r="DF74" s="65"/>
      <c r="DG74" s="65"/>
      <c r="DH74" s="65"/>
      <c r="DI74" s="65"/>
      <c r="DJ74" s="65"/>
      <c r="DK74" s="65"/>
      <c r="DL74" s="65"/>
      <c r="DM74" s="65"/>
      <c r="DN74" s="65"/>
      <c r="DO74" s="65"/>
      <c r="DP74" s="65"/>
      <c r="DQ74" s="65"/>
      <c r="DR74" s="65"/>
      <c r="DS74" s="65"/>
    </row>
    <row r="75" spans="1:123" ht="18.75">
      <c r="A75" s="65"/>
      <c r="B75" s="65"/>
      <c r="C75" s="65"/>
      <c r="D75" s="65"/>
      <c r="E75" s="65"/>
      <c r="F75" s="65"/>
      <c r="G75" s="65"/>
      <c r="H75" s="65"/>
      <c r="I75" s="89" t="s">
        <v>360</v>
      </c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65" t="s">
        <v>338</v>
      </c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65"/>
      <c r="BL75" s="65"/>
      <c r="BM75" s="65"/>
      <c r="BN75" s="65"/>
      <c r="BO75" s="65"/>
      <c r="BP75" s="65"/>
      <c r="BQ75" s="65"/>
      <c r="BR75" s="65"/>
      <c r="BS75" s="65"/>
      <c r="BT75" s="65"/>
      <c r="BU75" s="65"/>
      <c r="BV75" s="65"/>
      <c r="BW75" s="65"/>
      <c r="BX75" s="65"/>
      <c r="BY75" s="65"/>
      <c r="BZ75" s="65"/>
      <c r="CA75" s="65"/>
      <c r="CB75" s="65"/>
      <c r="CC75" s="65"/>
      <c r="CD75" s="65"/>
      <c r="CE75" s="65"/>
      <c r="CF75" s="65"/>
      <c r="CG75" s="65"/>
      <c r="CH75" s="65"/>
      <c r="CI75" s="65"/>
      <c r="CJ75" s="65"/>
      <c r="CK75" s="65"/>
      <c r="CL75" s="65"/>
      <c r="CM75" s="65"/>
      <c r="CN75" s="65"/>
      <c r="CO75" s="65"/>
      <c r="CP75" s="65"/>
      <c r="CQ75" s="65"/>
      <c r="CR75" s="65"/>
      <c r="CS75" s="65"/>
      <c r="CT75" s="65"/>
      <c r="CU75" s="65"/>
      <c r="CV75" s="65"/>
      <c r="CW75" s="65"/>
      <c r="CX75" s="65"/>
      <c r="CY75" s="65"/>
      <c r="CZ75" s="65"/>
      <c r="DA75" s="65"/>
      <c r="DB75" s="65"/>
      <c r="DC75" s="65"/>
      <c r="DD75" s="65"/>
      <c r="DE75" s="65"/>
      <c r="DF75" s="65"/>
      <c r="DG75" s="65"/>
      <c r="DH75" s="65"/>
      <c r="DI75" s="65"/>
      <c r="DJ75" s="65"/>
      <c r="DK75" s="65"/>
      <c r="DL75" s="65"/>
      <c r="DM75" s="65"/>
      <c r="DN75" s="65"/>
      <c r="DO75" s="65"/>
      <c r="DP75" s="65"/>
      <c r="DQ75" s="65"/>
      <c r="DR75" s="65"/>
      <c r="DS75" s="65"/>
    </row>
    <row r="76" spans="1:123" ht="18.75">
      <c r="A76" s="65"/>
      <c r="B76" s="65"/>
      <c r="C76" s="65"/>
      <c r="D76" s="65"/>
      <c r="E76" s="65"/>
      <c r="F76" s="65"/>
      <c r="G76" s="65"/>
      <c r="H76" s="65"/>
      <c r="I76" s="89" t="s">
        <v>362</v>
      </c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65" t="s">
        <v>338</v>
      </c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65"/>
      <c r="BJ76" s="65"/>
      <c r="BK76" s="65"/>
      <c r="BL76" s="65"/>
      <c r="BM76" s="65"/>
      <c r="BN76" s="65"/>
      <c r="BO76" s="65"/>
      <c r="BP76" s="65"/>
      <c r="BQ76" s="65"/>
      <c r="BR76" s="65"/>
      <c r="BS76" s="65"/>
      <c r="BT76" s="65"/>
      <c r="BU76" s="65"/>
      <c r="BV76" s="65"/>
      <c r="BW76" s="65"/>
      <c r="BX76" s="65"/>
      <c r="BY76" s="65"/>
      <c r="BZ76" s="65"/>
      <c r="CA76" s="65"/>
      <c r="CB76" s="65"/>
      <c r="CC76" s="65"/>
      <c r="CD76" s="65"/>
      <c r="CE76" s="65"/>
      <c r="CF76" s="65"/>
      <c r="CG76" s="65"/>
      <c r="CH76" s="65"/>
      <c r="CI76" s="65"/>
      <c r="CJ76" s="65"/>
      <c r="CK76" s="65"/>
      <c r="CL76" s="65"/>
      <c r="CM76" s="65"/>
      <c r="CN76" s="65"/>
      <c r="CO76" s="65"/>
      <c r="CP76" s="65"/>
      <c r="CQ76" s="65"/>
      <c r="CR76" s="65"/>
      <c r="CS76" s="65"/>
      <c r="CT76" s="65"/>
      <c r="CU76" s="65"/>
      <c r="CV76" s="65"/>
      <c r="CW76" s="65"/>
      <c r="CX76" s="65"/>
      <c r="CY76" s="65"/>
      <c r="CZ76" s="65"/>
      <c r="DA76" s="65"/>
      <c r="DB76" s="65"/>
      <c r="DC76" s="65"/>
      <c r="DD76" s="65"/>
      <c r="DE76" s="65"/>
      <c r="DF76" s="65"/>
      <c r="DG76" s="65"/>
      <c r="DH76" s="65"/>
      <c r="DI76" s="65"/>
      <c r="DJ76" s="65"/>
      <c r="DK76" s="65"/>
      <c r="DL76" s="65"/>
      <c r="DM76" s="65"/>
      <c r="DN76" s="65"/>
      <c r="DO76" s="65"/>
      <c r="DP76" s="65"/>
      <c r="DQ76" s="65"/>
      <c r="DR76" s="65"/>
      <c r="DS76" s="65"/>
    </row>
    <row r="77" spans="1:123">
      <c r="A77" s="65" t="s">
        <v>344</v>
      </c>
      <c r="B77" s="65"/>
      <c r="C77" s="65"/>
      <c r="D77" s="65"/>
      <c r="E77" s="65"/>
      <c r="F77" s="65"/>
      <c r="G77" s="65"/>
      <c r="H77" s="65"/>
      <c r="I77" s="64" t="s">
        <v>345</v>
      </c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5" t="s">
        <v>338</v>
      </c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  <c r="BC77" s="65"/>
      <c r="BD77" s="65"/>
      <c r="BE77" s="65"/>
      <c r="BF77" s="65"/>
      <c r="BG77" s="65"/>
      <c r="BH77" s="65"/>
      <c r="BI77" s="65"/>
      <c r="BJ77" s="65"/>
      <c r="BK77" s="65"/>
      <c r="BL77" s="65"/>
      <c r="BM77" s="65"/>
      <c r="BN77" s="65"/>
      <c r="BO77" s="65"/>
      <c r="BP77" s="65"/>
      <c r="BQ77" s="65"/>
      <c r="BR77" s="65"/>
      <c r="BS77" s="65"/>
      <c r="BT77" s="65"/>
      <c r="BU77" s="65"/>
      <c r="BV77" s="65"/>
      <c r="BW77" s="65"/>
      <c r="BX77" s="65"/>
      <c r="BY77" s="65"/>
      <c r="BZ77" s="65"/>
      <c r="CA77" s="65"/>
      <c r="CB77" s="65"/>
      <c r="CC77" s="65"/>
      <c r="CD77" s="65"/>
      <c r="CE77" s="65"/>
      <c r="CF77" s="65"/>
      <c r="CG77" s="65"/>
      <c r="CH77" s="65"/>
      <c r="CI77" s="65"/>
      <c r="CJ77" s="65"/>
      <c r="CK77" s="65"/>
      <c r="CL77" s="65"/>
      <c r="CM77" s="65"/>
      <c r="CN77" s="65"/>
      <c r="CO77" s="65"/>
      <c r="CP77" s="65"/>
      <c r="CQ77" s="65"/>
      <c r="CR77" s="65"/>
      <c r="CS77" s="65"/>
      <c r="CT77" s="65"/>
      <c r="CU77" s="65"/>
      <c r="CV77" s="65"/>
      <c r="CW77" s="65"/>
      <c r="CX77" s="65"/>
      <c r="CY77" s="65"/>
      <c r="CZ77" s="65"/>
      <c r="DA77" s="65"/>
      <c r="DB77" s="65"/>
      <c r="DC77" s="65"/>
      <c r="DD77" s="65"/>
      <c r="DE77" s="65"/>
      <c r="DF77" s="65"/>
      <c r="DG77" s="65"/>
      <c r="DH77" s="65"/>
      <c r="DI77" s="65"/>
      <c r="DJ77" s="65"/>
      <c r="DK77" s="65"/>
      <c r="DL77" s="65"/>
      <c r="DM77" s="65"/>
      <c r="DN77" s="65"/>
      <c r="DO77" s="65"/>
      <c r="DP77" s="65"/>
      <c r="DQ77" s="65"/>
      <c r="DR77" s="65"/>
      <c r="DS77" s="65"/>
    </row>
    <row r="78" spans="1:123">
      <c r="A78" s="65"/>
      <c r="B78" s="65"/>
      <c r="C78" s="65"/>
      <c r="D78" s="65"/>
      <c r="E78" s="65"/>
      <c r="F78" s="65"/>
      <c r="G78" s="65"/>
      <c r="H78" s="65"/>
      <c r="I78" s="64" t="s">
        <v>346</v>
      </c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  <c r="BH78" s="65"/>
      <c r="BI78" s="65"/>
      <c r="BJ78" s="65"/>
      <c r="BK78" s="65"/>
      <c r="BL78" s="65"/>
      <c r="BM78" s="65"/>
      <c r="BN78" s="65"/>
      <c r="BO78" s="65"/>
      <c r="BP78" s="65"/>
      <c r="BQ78" s="65"/>
      <c r="BR78" s="65"/>
      <c r="BS78" s="65"/>
      <c r="BT78" s="65"/>
      <c r="BU78" s="65"/>
      <c r="BV78" s="65"/>
      <c r="BW78" s="65"/>
      <c r="BX78" s="65"/>
      <c r="BY78" s="65"/>
      <c r="BZ78" s="65"/>
      <c r="CA78" s="65"/>
      <c r="CB78" s="65"/>
      <c r="CC78" s="65"/>
      <c r="CD78" s="65"/>
      <c r="CE78" s="65"/>
      <c r="CF78" s="65"/>
      <c r="CG78" s="65"/>
      <c r="CH78" s="65"/>
      <c r="CI78" s="65"/>
      <c r="CJ78" s="65"/>
      <c r="CK78" s="65"/>
      <c r="CL78" s="65"/>
      <c r="CM78" s="65"/>
      <c r="CN78" s="65"/>
      <c r="CO78" s="65"/>
      <c r="CP78" s="65"/>
      <c r="CQ78" s="65"/>
      <c r="CR78" s="65"/>
      <c r="CS78" s="65"/>
      <c r="CT78" s="65"/>
      <c r="CU78" s="65"/>
      <c r="CV78" s="65"/>
      <c r="CW78" s="65"/>
      <c r="CX78" s="65"/>
      <c r="CY78" s="65"/>
      <c r="CZ78" s="65"/>
      <c r="DA78" s="65"/>
      <c r="DB78" s="65"/>
      <c r="DC78" s="65"/>
      <c r="DD78" s="65"/>
      <c r="DE78" s="65"/>
      <c r="DF78" s="65"/>
      <c r="DG78" s="65"/>
      <c r="DH78" s="65"/>
      <c r="DI78" s="65"/>
      <c r="DJ78" s="65"/>
      <c r="DK78" s="65"/>
      <c r="DL78" s="65"/>
      <c r="DM78" s="65"/>
      <c r="DN78" s="65"/>
      <c r="DO78" s="65"/>
      <c r="DP78" s="65"/>
      <c r="DQ78" s="65"/>
      <c r="DR78" s="65"/>
      <c r="DS78" s="65"/>
    </row>
    <row r="79" spans="1:123">
      <c r="A79" s="65" t="s">
        <v>84</v>
      </c>
      <c r="B79" s="65"/>
      <c r="C79" s="65"/>
      <c r="D79" s="65"/>
      <c r="E79" s="65"/>
      <c r="F79" s="65"/>
      <c r="G79" s="65"/>
      <c r="H79" s="65"/>
      <c r="I79" s="64" t="s">
        <v>347</v>
      </c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5"/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  <c r="BC79" s="65"/>
      <c r="BD79" s="65"/>
      <c r="BE79" s="65"/>
      <c r="BF79" s="65"/>
      <c r="BG79" s="65"/>
      <c r="BH79" s="65"/>
      <c r="BI79" s="65"/>
      <c r="BJ79" s="65"/>
      <c r="BK79" s="65"/>
      <c r="BL79" s="65"/>
      <c r="BM79" s="65"/>
      <c r="BN79" s="65"/>
      <c r="BO79" s="65"/>
      <c r="BP79" s="65"/>
      <c r="BQ79" s="65"/>
      <c r="BR79" s="65"/>
      <c r="BS79" s="65"/>
      <c r="BT79" s="65"/>
      <c r="BU79" s="65"/>
      <c r="BV79" s="65"/>
      <c r="BW79" s="65"/>
      <c r="BX79" s="65"/>
      <c r="BY79" s="65"/>
      <c r="BZ79" s="65"/>
      <c r="CA79" s="65"/>
      <c r="CB79" s="65"/>
      <c r="CC79" s="65"/>
      <c r="CD79" s="65"/>
      <c r="CE79" s="65"/>
      <c r="CF79" s="65"/>
      <c r="CG79" s="65"/>
      <c r="CH79" s="65"/>
      <c r="CI79" s="65"/>
      <c r="CJ79" s="65"/>
      <c r="CK79" s="65"/>
      <c r="CL79" s="65"/>
      <c r="CM79" s="65"/>
      <c r="CN79" s="65"/>
      <c r="CO79" s="65"/>
      <c r="CP79" s="65"/>
      <c r="CQ79" s="65"/>
      <c r="CR79" s="65"/>
      <c r="CS79" s="65"/>
      <c r="CT79" s="65"/>
      <c r="CU79" s="65"/>
      <c r="CV79" s="65"/>
      <c r="CW79" s="65"/>
      <c r="CX79" s="65"/>
      <c r="CY79" s="65"/>
      <c r="CZ79" s="65"/>
      <c r="DA79" s="65"/>
      <c r="DB79" s="65"/>
      <c r="DC79" s="65"/>
      <c r="DD79" s="65"/>
      <c r="DE79" s="65"/>
      <c r="DF79" s="65"/>
      <c r="DG79" s="65"/>
      <c r="DH79" s="65"/>
      <c r="DI79" s="65"/>
      <c r="DJ79" s="65"/>
      <c r="DK79" s="65"/>
      <c r="DL79" s="65"/>
      <c r="DM79" s="65"/>
      <c r="DN79" s="65"/>
      <c r="DO79" s="65"/>
      <c r="DP79" s="65"/>
      <c r="DQ79" s="65"/>
      <c r="DR79" s="65"/>
      <c r="DS79" s="65"/>
    </row>
    <row r="80" spans="1:123">
      <c r="A80" s="65"/>
      <c r="B80" s="65"/>
      <c r="C80" s="65"/>
      <c r="D80" s="65"/>
      <c r="E80" s="65"/>
      <c r="F80" s="65"/>
      <c r="G80" s="65"/>
      <c r="H80" s="65"/>
      <c r="I80" s="64" t="s">
        <v>348</v>
      </c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65"/>
      <c r="BG80" s="65"/>
      <c r="BH80" s="65"/>
      <c r="BI80" s="65"/>
      <c r="BJ80" s="65"/>
      <c r="BK80" s="65"/>
      <c r="BL80" s="65"/>
      <c r="BM80" s="65"/>
      <c r="BN80" s="65"/>
      <c r="BO80" s="65"/>
      <c r="BP80" s="65"/>
      <c r="BQ80" s="65"/>
      <c r="BR80" s="65"/>
      <c r="BS80" s="65"/>
      <c r="BT80" s="65"/>
      <c r="BU80" s="65"/>
      <c r="BV80" s="65"/>
      <c r="BW80" s="65"/>
      <c r="BX80" s="65"/>
      <c r="BY80" s="65"/>
      <c r="BZ80" s="65"/>
      <c r="CA80" s="65"/>
      <c r="CB80" s="65"/>
      <c r="CC80" s="65"/>
      <c r="CD80" s="65"/>
      <c r="CE80" s="65"/>
      <c r="CF80" s="65"/>
      <c r="CG80" s="65"/>
      <c r="CH80" s="65"/>
      <c r="CI80" s="65"/>
      <c r="CJ80" s="65"/>
      <c r="CK80" s="65"/>
      <c r="CL80" s="65"/>
      <c r="CM80" s="65"/>
      <c r="CN80" s="65"/>
      <c r="CO80" s="65"/>
      <c r="CP80" s="65"/>
      <c r="CQ80" s="65"/>
      <c r="CR80" s="65"/>
      <c r="CS80" s="65"/>
      <c r="CT80" s="65"/>
      <c r="CU80" s="65"/>
      <c r="CV80" s="65"/>
      <c r="CW80" s="65"/>
      <c r="CX80" s="65"/>
      <c r="CY80" s="65"/>
      <c r="CZ80" s="65"/>
      <c r="DA80" s="65"/>
      <c r="DB80" s="65"/>
      <c r="DC80" s="65"/>
      <c r="DD80" s="65"/>
      <c r="DE80" s="65"/>
      <c r="DF80" s="65"/>
      <c r="DG80" s="65"/>
      <c r="DH80" s="65"/>
      <c r="DI80" s="65"/>
      <c r="DJ80" s="65"/>
      <c r="DK80" s="65"/>
      <c r="DL80" s="65"/>
      <c r="DM80" s="65"/>
      <c r="DN80" s="65"/>
      <c r="DO80" s="65"/>
      <c r="DP80" s="65"/>
      <c r="DQ80" s="65"/>
      <c r="DR80" s="65"/>
      <c r="DS80" s="65"/>
    </row>
    <row r="81" spans="1:123">
      <c r="A81" s="65" t="s">
        <v>87</v>
      </c>
      <c r="B81" s="65"/>
      <c r="C81" s="65"/>
      <c r="D81" s="65"/>
      <c r="E81" s="65"/>
      <c r="F81" s="65"/>
      <c r="G81" s="65"/>
      <c r="H81" s="65"/>
      <c r="I81" s="64" t="s">
        <v>349</v>
      </c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5" t="s">
        <v>351</v>
      </c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65"/>
      <c r="CG81" s="65"/>
      <c r="CH81" s="65"/>
      <c r="CI81" s="65"/>
      <c r="CJ81" s="65"/>
      <c r="CK81" s="65"/>
      <c r="CL81" s="65"/>
      <c r="CM81" s="65"/>
      <c r="CN81" s="65"/>
      <c r="CO81" s="65"/>
      <c r="CP81" s="65"/>
      <c r="CQ81" s="65"/>
      <c r="CR81" s="65"/>
      <c r="CS81" s="65"/>
      <c r="CT81" s="65"/>
      <c r="CU81" s="65"/>
      <c r="CV81" s="65"/>
      <c r="CW81" s="65"/>
      <c r="CX81" s="65"/>
      <c r="CY81" s="65"/>
      <c r="CZ81" s="65"/>
      <c r="DA81" s="65"/>
      <c r="DB81" s="65"/>
      <c r="DC81" s="65"/>
      <c r="DD81" s="65"/>
      <c r="DE81" s="65"/>
      <c r="DF81" s="65"/>
      <c r="DG81" s="65"/>
      <c r="DH81" s="65"/>
      <c r="DI81" s="65"/>
      <c r="DJ81" s="65"/>
      <c r="DK81" s="65"/>
      <c r="DL81" s="65"/>
      <c r="DM81" s="65"/>
      <c r="DN81" s="65"/>
      <c r="DO81" s="65"/>
      <c r="DP81" s="65"/>
      <c r="DQ81" s="65"/>
      <c r="DR81" s="65"/>
      <c r="DS81" s="65"/>
    </row>
    <row r="82" spans="1:123">
      <c r="A82" s="65"/>
      <c r="B82" s="65"/>
      <c r="C82" s="65"/>
      <c r="D82" s="65"/>
      <c r="E82" s="65"/>
      <c r="F82" s="65"/>
      <c r="G82" s="65"/>
      <c r="H82" s="65"/>
      <c r="I82" s="64" t="s">
        <v>350</v>
      </c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5" t="s">
        <v>352</v>
      </c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  <c r="BH82" s="65"/>
      <c r="BI82" s="65"/>
      <c r="BJ82" s="65"/>
      <c r="BK82" s="65"/>
      <c r="BL82" s="65"/>
      <c r="BM82" s="65"/>
      <c r="BN82" s="65"/>
      <c r="BO82" s="65"/>
      <c r="BP82" s="65"/>
      <c r="BQ82" s="65"/>
      <c r="BR82" s="65"/>
      <c r="BS82" s="65"/>
      <c r="BT82" s="65"/>
      <c r="BU82" s="65"/>
      <c r="BV82" s="65"/>
      <c r="BW82" s="65"/>
      <c r="BX82" s="65"/>
      <c r="BY82" s="65"/>
      <c r="BZ82" s="65"/>
      <c r="CA82" s="65"/>
      <c r="CB82" s="65"/>
      <c r="CC82" s="65"/>
      <c r="CD82" s="65"/>
      <c r="CE82" s="65"/>
      <c r="CF82" s="65"/>
      <c r="CG82" s="65"/>
      <c r="CH82" s="65"/>
      <c r="CI82" s="65"/>
      <c r="CJ82" s="65"/>
      <c r="CK82" s="65"/>
      <c r="CL82" s="65"/>
      <c r="CM82" s="65"/>
      <c r="CN82" s="65"/>
      <c r="CO82" s="65"/>
      <c r="CP82" s="65"/>
      <c r="CQ82" s="65"/>
      <c r="CR82" s="65"/>
      <c r="CS82" s="65"/>
      <c r="CT82" s="65"/>
      <c r="CU82" s="65"/>
      <c r="CV82" s="65"/>
      <c r="CW82" s="65"/>
      <c r="CX82" s="65"/>
      <c r="CY82" s="65"/>
      <c r="CZ82" s="65"/>
      <c r="DA82" s="65"/>
      <c r="DB82" s="65"/>
      <c r="DC82" s="65"/>
      <c r="DD82" s="65"/>
      <c r="DE82" s="65"/>
      <c r="DF82" s="65"/>
      <c r="DG82" s="65"/>
      <c r="DH82" s="65"/>
      <c r="DI82" s="65"/>
      <c r="DJ82" s="65"/>
      <c r="DK82" s="65"/>
      <c r="DL82" s="65"/>
      <c r="DM82" s="65"/>
      <c r="DN82" s="65"/>
      <c r="DO82" s="65"/>
      <c r="DP82" s="65"/>
      <c r="DQ82" s="65"/>
      <c r="DR82" s="65"/>
      <c r="DS82" s="65"/>
    </row>
    <row r="83" spans="1:123">
      <c r="A83" s="65" t="s">
        <v>353</v>
      </c>
      <c r="B83" s="65"/>
      <c r="C83" s="65"/>
      <c r="D83" s="65"/>
      <c r="E83" s="65"/>
      <c r="F83" s="65"/>
      <c r="G83" s="65"/>
      <c r="H83" s="65"/>
      <c r="I83" s="64" t="s">
        <v>354</v>
      </c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5" t="s">
        <v>338</v>
      </c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  <c r="BD83" s="65"/>
      <c r="BE83" s="65"/>
      <c r="BF83" s="65"/>
      <c r="BG83" s="65"/>
      <c r="BH83" s="65"/>
      <c r="BI83" s="65"/>
      <c r="BJ83" s="65"/>
      <c r="BK83" s="65"/>
      <c r="BL83" s="65"/>
      <c r="BM83" s="65"/>
      <c r="BN83" s="65"/>
      <c r="BO83" s="65"/>
      <c r="BP83" s="65"/>
      <c r="BQ83" s="65"/>
      <c r="BR83" s="65"/>
      <c r="BS83" s="65"/>
      <c r="BT83" s="65"/>
      <c r="BU83" s="65"/>
      <c r="BV83" s="65"/>
      <c r="BW83" s="65"/>
      <c r="BX83" s="65"/>
      <c r="BY83" s="65"/>
      <c r="BZ83" s="65"/>
      <c r="CA83" s="65"/>
      <c r="CB83" s="65"/>
      <c r="CC83" s="65"/>
      <c r="CD83" s="65"/>
      <c r="CE83" s="65"/>
      <c r="CF83" s="65"/>
      <c r="CG83" s="65"/>
      <c r="CH83" s="65"/>
      <c r="CI83" s="65"/>
      <c r="CJ83" s="65"/>
      <c r="CK83" s="65"/>
      <c r="CL83" s="65"/>
      <c r="CM83" s="65"/>
      <c r="CN83" s="65"/>
      <c r="CO83" s="65"/>
      <c r="CP83" s="65"/>
      <c r="CQ83" s="65"/>
      <c r="CR83" s="65"/>
      <c r="CS83" s="65"/>
      <c r="CT83" s="65"/>
      <c r="CU83" s="65"/>
      <c r="CV83" s="65"/>
      <c r="CW83" s="65"/>
      <c r="CX83" s="65"/>
      <c r="CY83" s="65"/>
      <c r="CZ83" s="65"/>
      <c r="DA83" s="65"/>
      <c r="DB83" s="65"/>
      <c r="DC83" s="65"/>
      <c r="DD83" s="65"/>
      <c r="DE83" s="65"/>
      <c r="DF83" s="65"/>
      <c r="DG83" s="65"/>
      <c r="DH83" s="65"/>
      <c r="DI83" s="65"/>
      <c r="DJ83" s="65"/>
      <c r="DK83" s="65"/>
      <c r="DL83" s="65"/>
      <c r="DM83" s="65"/>
      <c r="DN83" s="65"/>
      <c r="DO83" s="65"/>
      <c r="DP83" s="65"/>
      <c r="DQ83" s="65"/>
      <c r="DR83" s="65"/>
      <c r="DS83" s="65"/>
    </row>
    <row r="84" spans="1:123">
      <c r="A84" s="65" t="s">
        <v>355</v>
      </c>
      <c r="B84" s="65"/>
      <c r="C84" s="65"/>
      <c r="D84" s="65"/>
      <c r="E84" s="65"/>
      <c r="F84" s="65"/>
      <c r="G84" s="65"/>
      <c r="H84" s="65"/>
      <c r="I84" s="64" t="s">
        <v>356</v>
      </c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5" t="s">
        <v>357</v>
      </c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  <c r="BH84" s="65"/>
      <c r="BI84" s="65"/>
      <c r="BJ84" s="65"/>
      <c r="BK84" s="65"/>
      <c r="BL84" s="65"/>
      <c r="BM84" s="65"/>
      <c r="BN84" s="65"/>
      <c r="BO84" s="65"/>
      <c r="BP84" s="65"/>
      <c r="BQ84" s="65"/>
      <c r="BR84" s="65"/>
      <c r="BS84" s="65"/>
      <c r="BT84" s="65"/>
      <c r="BU84" s="65"/>
      <c r="BV84" s="65"/>
      <c r="BW84" s="65"/>
      <c r="BX84" s="65"/>
      <c r="BY84" s="65"/>
      <c r="BZ84" s="65"/>
      <c r="CA84" s="65"/>
      <c r="CB84" s="65"/>
      <c r="CC84" s="65"/>
      <c r="CD84" s="65"/>
      <c r="CE84" s="65"/>
      <c r="CF84" s="65"/>
      <c r="CG84" s="65"/>
      <c r="CH84" s="65"/>
      <c r="CI84" s="65"/>
      <c r="CJ84" s="65"/>
      <c r="CK84" s="65"/>
      <c r="CL84" s="65"/>
      <c r="CM84" s="65"/>
      <c r="CN84" s="65"/>
      <c r="CO84" s="65"/>
      <c r="CP84" s="65"/>
      <c r="CQ84" s="65"/>
      <c r="CR84" s="65"/>
      <c r="CS84" s="65"/>
      <c r="CT84" s="65"/>
      <c r="CU84" s="65"/>
      <c r="CV84" s="65"/>
      <c r="CW84" s="65"/>
      <c r="CX84" s="65"/>
      <c r="CY84" s="65"/>
      <c r="CZ84" s="65"/>
      <c r="DA84" s="65"/>
      <c r="DB84" s="65"/>
      <c r="DC84" s="65"/>
      <c r="DD84" s="65"/>
      <c r="DE84" s="65"/>
      <c r="DF84" s="65"/>
      <c r="DG84" s="65"/>
      <c r="DH84" s="65"/>
      <c r="DI84" s="65"/>
      <c r="DJ84" s="65"/>
      <c r="DK84" s="65"/>
      <c r="DL84" s="65"/>
      <c r="DM84" s="65"/>
      <c r="DN84" s="65"/>
      <c r="DO84" s="65"/>
      <c r="DP84" s="65"/>
      <c r="DQ84" s="65"/>
      <c r="DR84" s="65"/>
      <c r="DS84" s="65"/>
    </row>
    <row r="85" spans="1:123">
      <c r="A85" s="65"/>
      <c r="B85" s="65"/>
      <c r="C85" s="65"/>
      <c r="D85" s="65"/>
      <c r="E85" s="65"/>
      <c r="F85" s="65"/>
      <c r="G85" s="65"/>
      <c r="H85" s="65"/>
      <c r="I85" s="64" t="s">
        <v>76</v>
      </c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65"/>
      <c r="BG85" s="65"/>
      <c r="BH85" s="65"/>
      <c r="BI85" s="65"/>
      <c r="BJ85" s="65"/>
      <c r="BK85" s="65"/>
      <c r="BL85" s="65"/>
      <c r="BM85" s="65"/>
      <c r="BN85" s="65"/>
      <c r="BO85" s="65"/>
      <c r="BP85" s="65"/>
      <c r="BQ85" s="65"/>
      <c r="BR85" s="65"/>
      <c r="BS85" s="65"/>
      <c r="BT85" s="65"/>
      <c r="BU85" s="65"/>
      <c r="BV85" s="65"/>
      <c r="BW85" s="65"/>
      <c r="BX85" s="65"/>
      <c r="BY85" s="65"/>
      <c r="BZ85" s="65"/>
      <c r="CA85" s="65"/>
      <c r="CB85" s="65"/>
      <c r="CC85" s="65"/>
      <c r="CD85" s="65"/>
      <c r="CE85" s="65"/>
      <c r="CF85" s="65"/>
      <c r="CG85" s="65"/>
      <c r="CH85" s="65"/>
      <c r="CI85" s="65"/>
      <c r="CJ85" s="65"/>
      <c r="CK85" s="65"/>
      <c r="CL85" s="65"/>
      <c r="CM85" s="65"/>
      <c r="CN85" s="65"/>
      <c r="CO85" s="65"/>
      <c r="CP85" s="65"/>
      <c r="CQ85" s="65"/>
      <c r="CR85" s="65"/>
      <c r="CS85" s="65"/>
      <c r="CT85" s="65"/>
      <c r="CU85" s="65"/>
      <c r="CV85" s="65"/>
      <c r="CW85" s="65"/>
      <c r="CX85" s="65"/>
      <c r="CY85" s="65"/>
      <c r="CZ85" s="65"/>
      <c r="DA85" s="65"/>
      <c r="DB85" s="65"/>
      <c r="DC85" s="65"/>
      <c r="DD85" s="65"/>
      <c r="DE85" s="65"/>
      <c r="DF85" s="65"/>
      <c r="DG85" s="65"/>
      <c r="DH85" s="65"/>
      <c r="DI85" s="65"/>
      <c r="DJ85" s="65"/>
      <c r="DK85" s="65"/>
      <c r="DL85" s="65"/>
      <c r="DM85" s="65"/>
      <c r="DN85" s="65"/>
      <c r="DO85" s="65"/>
      <c r="DP85" s="65"/>
      <c r="DQ85" s="65"/>
      <c r="DR85" s="65"/>
      <c r="DS85" s="65"/>
    </row>
    <row r="86" spans="1:123">
      <c r="A86" s="65"/>
      <c r="B86" s="65"/>
      <c r="C86" s="65"/>
      <c r="D86" s="65"/>
      <c r="E86" s="65"/>
      <c r="F86" s="65"/>
      <c r="G86" s="65"/>
      <c r="H86" s="65"/>
      <c r="I86" s="64" t="s">
        <v>358</v>
      </c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5" t="s">
        <v>357</v>
      </c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  <c r="BH86" s="65"/>
      <c r="BI86" s="65"/>
      <c r="BJ86" s="65"/>
      <c r="BK86" s="65"/>
      <c r="BL86" s="65"/>
      <c r="BM86" s="65"/>
      <c r="BN86" s="65"/>
      <c r="BO86" s="65"/>
      <c r="BP86" s="65"/>
      <c r="BQ86" s="65"/>
      <c r="BR86" s="65"/>
      <c r="BS86" s="65"/>
      <c r="BT86" s="65"/>
      <c r="BU86" s="65"/>
      <c r="BV86" s="65"/>
      <c r="BW86" s="65"/>
      <c r="BX86" s="65"/>
      <c r="BY86" s="65"/>
      <c r="BZ86" s="65"/>
      <c r="CA86" s="65"/>
      <c r="CB86" s="65"/>
      <c r="CC86" s="65"/>
      <c r="CD86" s="65"/>
      <c r="CE86" s="65"/>
      <c r="CF86" s="65"/>
      <c r="CG86" s="65"/>
      <c r="CH86" s="65"/>
      <c r="CI86" s="65"/>
      <c r="CJ86" s="65"/>
      <c r="CK86" s="65"/>
      <c r="CL86" s="65"/>
      <c r="CM86" s="65"/>
      <c r="CN86" s="65"/>
      <c r="CO86" s="65"/>
      <c r="CP86" s="65"/>
      <c r="CQ86" s="65"/>
      <c r="CR86" s="65"/>
      <c r="CS86" s="65"/>
      <c r="CT86" s="65"/>
      <c r="CU86" s="65"/>
      <c r="CV86" s="65"/>
      <c r="CW86" s="65"/>
      <c r="CX86" s="65"/>
      <c r="CY86" s="65"/>
      <c r="CZ86" s="65"/>
      <c r="DA86" s="65"/>
      <c r="DB86" s="65"/>
      <c r="DC86" s="65"/>
      <c r="DD86" s="65"/>
      <c r="DE86" s="65"/>
      <c r="DF86" s="65"/>
      <c r="DG86" s="65"/>
      <c r="DH86" s="65"/>
      <c r="DI86" s="65"/>
      <c r="DJ86" s="65"/>
      <c r="DK86" s="65"/>
      <c r="DL86" s="65"/>
      <c r="DM86" s="65"/>
      <c r="DN86" s="65"/>
      <c r="DO86" s="65"/>
      <c r="DP86" s="65"/>
      <c r="DQ86" s="65"/>
      <c r="DR86" s="65"/>
      <c r="DS86" s="65"/>
    </row>
    <row r="87" spans="1:123">
      <c r="A87" s="65"/>
      <c r="B87" s="65"/>
      <c r="C87" s="65"/>
      <c r="D87" s="65"/>
      <c r="E87" s="65"/>
      <c r="F87" s="65"/>
      <c r="G87" s="65"/>
      <c r="H87" s="65"/>
      <c r="I87" s="64" t="s">
        <v>346</v>
      </c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5" t="s">
        <v>357</v>
      </c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  <c r="BH87" s="65"/>
      <c r="BI87" s="65"/>
      <c r="BJ87" s="65"/>
      <c r="BK87" s="65"/>
      <c r="BL87" s="65"/>
      <c r="BM87" s="65"/>
      <c r="BN87" s="65"/>
      <c r="BO87" s="65"/>
      <c r="BP87" s="65"/>
      <c r="BQ87" s="65"/>
      <c r="BR87" s="65"/>
      <c r="BS87" s="65"/>
      <c r="BT87" s="65"/>
      <c r="BU87" s="65"/>
      <c r="BV87" s="65"/>
      <c r="BW87" s="65"/>
      <c r="BX87" s="65"/>
      <c r="BY87" s="65"/>
      <c r="BZ87" s="65"/>
      <c r="CA87" s="65"/>
      <c r="CB87" s="65"/>
      <c r="CC87" s="65"/>
      <c r="CD87" s="65"/>
      <c r="CE87" s="65"/>
      <c r="CF87" s="65"/>
      <c r="CG87" s="65"/>
      <c r="CH87" s="65"/>
      <c r="CI87" s="65"/>
      <c r="CJ87" s="65"/>
      <c r="CK87" s="65"/>
      <c r="CL87" s="65"/>
      <c r="CM87" s="65"/>
      <c r="CN87" s="65"/>
      <c r="CO87" s="65"/>
      <c r="CP87" s="65"/>
      <c r="CQ87" s="65"/>
      <c r="CR87" s="65"/>
      <c r="CS87" s="65"/>
      <c r="CT87" s="65"/>
      <c r="CU87" s="65"/>
      <c r="CV87" s="65"/>
      <c r="CW87" s="65"/>
      <c r="CX87" s="65"/>
      <c r="CY87" s="65"/>
      <c r="CZ87" s="65"/>
      <c r="DA87" s="65"/>
      <c r="DB87" s="65"/>
      <c r="DC87" s="65"/>
      <c r="DD87" s="65"/>
      <c r="DE87" s="65"/>
      <c r="DF87" s="65"/>
      <c r="DG87" s="65"/>
      <c r="DH87" s="65"/>
      <c r="DI87" s="65"/>
      <c r="DJ87" s="65"/>
      <c r="DK87" s="65"/>
      <c r="DL87" s="65"/>
      <c r="DM87" s="65"/>
      <c r="DN87" s="65"/>
      <c r="DO87" s="65"/>
      <c r="DP87" s="65"/>
      <c r="DQ87" s="65"/>
      <c r="DR87" s="65"/>
      <c r="DS87" s="65"/>
    </row>
    <row r="90" spans="1:123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</row>
    <row r="91" spans="1:123" s="5" customFormat="1" ht="11.25">
      <c r="A91" s="5" t="s">
        <v>292</v>
      </c>
    </row>
    <row r="92" spans="1:123">
      <c r="A92" s="106" t="s">
        <v>382</v>
      </c>
      <c r="B92" s="106"/>
      <c r="C92" s="106"/>
      <c r="D92" s="106"/>
      <c r="E92" s="106"/>
      <c r="F92" s="106"/>
      <c r="G92" s="106"/>
      <c r="H92" s="106"/>
      <c r="I92" s="106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  <c r="AQ92" s="106"/>
      <c r="AR92" s="106"/>
      <c r="AS92" s="106"/>
      <c r="AT92" s="106"/>
      <c r="AU92" s="106"/>
      <c r="AV92" s="106"/>
      <c r="AW92" s="106"/>
      <c r="AX92" s="106"/>
      <c r="AY92" s="106"/>
      <c r="AZ92" s="106"/>
      <c r="BA92" s="106"/>
      <c r="BB92" s="106"/>
      <c r="BC92" s="106"/>
      <c r="BD92" s="106"/>
      <c r="BE92" s="106"/>
      <c r="BF92" s="106"/>
      <c r="BG92" s="106"/>
      <c r="BH92" s="106"/>
      <c r="BI92" s="106"/>
      <c r="BJ92" s="106"/>
      <c r="BK92" s="106"/>
      <c r="BL92" s="106"/>
      <c r="BM92" s="106"/>
      <c r="BN92" s="106"/>
      <c r="BO92" s="106"/>
      <c r="BP92" s="106"/>
      <c r="BQ92" s="106"/>
      <c r="BR92" s="106"/>
      <c r="BS92" s="106"/>
      <c r="BT92" s="106"/>
      <c r="BU92" s="106"/>
      <c r="BV92" s="106"/>
      <c r="BW92" s="106"/>
      <c r="BX92" s="106"/>
      <c r="BY92" s="106"/>
      <c r="BZ92" s="106"/>
      <c r="CA92" s="106"/>
      <c r="CB92" s="106"/>
      <c r="CC92" s="106"/>
      <c r="CD92" s="106"/>
      <c r="CE92" s="106"/>
      <c r="CF92" s="106"/>
      <c r="CG92" s="106"/>
      <c r="CH92" s="106"/>
      <c r="CI92" s="106"/>
      <c r="CJ92" s="106"/>
      <c r="CK92" s="106"/>
      <c r="CL92" s="106"/>
      <c r="CM92" s="106"/>
      <c r="CN92" s="106"/>
    </row>
    <row r="93" spans="1:123">
      <c r="A93" s="106" t="s">
        <v>518</v>
      </c>
      <c r="B93" s="106"/>
      <c r="C93" s="106"/>
      <c r="D93" s="106"/>
      <c r="E93" s="106"/>
      <c r="F93" s="106"/>
      <c r="G93" s="106"/>
      <c r="H93" s="106"/>
      <c r="I93" s="106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  <c r="AQ93" s="106"/>
      <c r="AR93" s="106"/>
      <c r="AS93" s="106"/>
      <c r="AT93" s="106"/>
      <c r="AU93" s="106"/>
      <c r="AV93" s="106"/>
      <c r="AW93" s="106"/>
      <c r="AX93" s="106"/>
      <c r="AY93" s="106"/>
      <c r="AZ93" s="106"/>
      <c r="BA93" s="106"/>
      <c r="BB93" s="106"/>
      <c r="BC93" s="106"/>
      <c r="BD93" s="106"/>
      <c r="BE93" s="106"/>
      <c r="BF93" s="106"/>
      <c r="BG93" s="106"/>
      <c r="BH93" s="106"/>
      <c r="BI93" s="106"/>
      <c r="BJ93" s="106"/>
      <c r="BK93" s="106"/>
      <c r="BL93" s="106"/>
      <c r="BM93" s="106"/>
      <c r="BN93" s="106"/>
      <c r="BO93" s="106"/>
      <c r="BP93" s="106"/>
      <c r="BQ93" s="106"/>
      <c r="BR93" s="106"/>
      <c r="BS93" s="106"/>
      <c r="BT93" s="106"/>
      <c r="BU93" s="106"/>
      <c r="BV93" s="106"/>
      <c r="BW93" s="106"/>
      <c r="BX93" s="106"/>
      <c r="BY93" s="106"/>
      <c r="BZ93" s="106"/>
      <c r="CA93" s="106"/>
      <c r="CB93" s="106"/>
      <c r="CC93" s="106"/>
      <c r="CD93" s="106"/>
      <c r="CE93" s="106"/>
      <c r="CF93" s="106"/>
      <c r="CG93" s="106"/>
      <c r="CH93" s="106"/>
      <c r="CI93" s="106"/>
      <c r="CJ93" s="106"/>
      <c r="CK93" s="106"/>
      <c r="CL93" s="106"/>
      <c r="CM93" s="106"/>
      <c r="CN93" s="106"/>
      <c r="CO93" s="106"/>
      <c r="CP93" s="106"/>
      <c r="CQ93" s="106"/>
      <c r="CR93" s="106"/>
      <c r="CS93" s="106"/>
      <c r="CT93" s="106"/>
      <c r="CU93" s="106"/>
      <c r="CV93" s="106"/>
      <c r="CW93" s="106"/>
      <c r="CX93" s="106"/>
      <c r="CY93" s="106"/>
      <c r="CZ93" s="106"/>
      <c r="DA93" s="106"/>
      <c r="DB93" s="106"/>
      <c r="DC93" s="106"/>
      <c r="DD93" s="106"/>
      <c r="DE93" s="106"/>
      <c r="DF93" s="106"/>
      <c r="DG93" s="106"/>
      <c r="DH93" s="106"/>
      <c r="DI93" s="106"/>
      <c r="DJ93" s="106"/>
      <c r="DK93" s="106"/>
      <c r="DL93" s="106"/>
      <c r="DM93" s="106"/>
    </row>
    <row r="94" spans="1:123">
      <c r="A94" s="26" t="s">
        <v>519</v>
      </c>
    </row>
  </sheetData>
  <mergeCells count="402">
    <mergeCell ref="AP12:BE24"/>
    <mergeCell ref="AP8:BE9"/>
    <mergeCell ref="BF8:BP9"/>
    <mergeCell ref="BQ8:CA9"/>
    <mergeCell ref="A70:H70"/>
    <mergeCell ref="AP70:BE71"/>
    <mergeCell ref="A92:CN92"/>
    <mergeCell ref="A93:DM93"/>
    <mergeCell ref="A1:DS1"/>
    <mergeCell ref="A4:H4"/>
    <mergeCell ref="I4:AO4"/>
    <mergeCell ref="AP4:BE4"/>
    <mergeCell ref="BF4:CA4"/>
    <mergeCell ref="CB4:CW4"/>
    <mergeCell ref="CX4:DS4"/>
    <mergeCell ref="A5:H5"/>
    <mergeCell ref="I5:AO5"/>
    <mergeCell ref="AP5:BE5"/>
    <mergeCell ref="BF5:CA5"/>
    <mergeCell ref="CB5:CW5"/>
    <mergeCell ref="CX5:DS5"/>
    <mergeCell ref="AP6:BE6"/>
    <mergeCell ref="BF6:BP6"/>
    <mergeCell ref="BQ6:CA6"/>
    <mergeCell ref="I8:AO8"/>
    <mergeCell ref="CB8:CL9"/>
    <mergeCell ref="CB7:CL7"/>
    <mergeCell ref="CM7:CW7"/>
    <mergeCell ref="A6:H6"/>
    <mergeCell ref="I6:AO6"/>
    <mergeCell ref="A7:H7"/>
    <mergeCell ref="A8:H9"/>
    <mergeCell ref="BF7:BP7"/>
    <mergeCell ref="BQ7:CA7"/>
    <mergeCell ref="CB6:CL6"/>
    <mergeCell ref="CM6:CW6"/>
    <mergeCell ref="I7:AO7"/>
    <mergeCell ref="AP7:BE7"/>
    <mergeCell ref="I19:AO19"/>
    <mergeCell ref="I18:AO18"/>
    <mergeCell ref="I17:AO17"/>
    <mergeCell ref="I15:AO15"/>
    <mergeCell ref="I16:AO16"/>
    <mergeCell ref="I13:AO13"/>
    <mergeCell ref="I14:AO14"/>
    <mergeCell ref="A12:H24"/>
    <mergeCell ref="I9:AO9"/>
    <mergeCell ref="I10:AO10"/>
    <mergeCell ref="I11:AO11"/>
    <mergeCell ref="I12:AO12"/>
    <mergeCell ref="A42:H42"/>
    <mergeCell ref="AP42:BE42"/>
    <mergeCell ref="I39:AO39"/>
    <mergeCell ref="I40:AO40"/>
    <mergeCell ref="I49:AO49"/>
    <mergeCell ref="A47:H47"/>
    <mergeCell ref="I47:AO47"/>
    <mergeCell ref="AP47:BE47"/>
    <mergeCell ref="I45:AO45"/>
    <mergeCell ref="I46:AO46"/>
    <mergeCell ref="A45:H45"/>
    <mergeCell ref="AP45:BE45"/>
    <mergeCell ref="A46:H46"/>
    <mergeCell ref="AP46:BE46"/>
    <mergeCell ref="A48:H51"/>
    <mergeCell ref="AP48:BE51"/>
    <mergeCell ref="I50:AO50"/>
    <mergeCell ref="I51:AO51"/>
    <mergeCell ref="I48:AO48"/>
    <mergeCell ref="A43:H44"/>
    <mergeCell ref="A39:H40"/>
    <mergeCell ref="AP39:BE40"/>
    <mergeCell ref="CM60:CW60"/>
    <mergeCell ref="A59:H59"/>
    <mergeCell ref="I59:AO59"/>
    <mergeCell ref="AP59:BE59"/>
    <mergeCell ref="I56:AO56"/>
    <mergeCell ref="I57:AO57"/>
    <mergeCell ref="I58:AO58"/>
    <mergeCell ref="CB52:CL56"/>
    <mergeCell ref="A52:H56"/>
    <mergeCell ref="CM52:CW56"/>
    <mergeCell ref="BQ60:CA60"/>
    <mergeCell ref="CB60:CL60"/>
    <mergeCell ref="AP52:BE56"/>
    <mergeCell ref="I54:AO54"/>
    <mergeCell ref="A57:H58"/>
    <mergeCell ref="AP57:BE58"/>
    <mergeCell ref="I55:AO55"/>
    <mergeCell ref="I53:AO53"/>
    <mergeCell ref="I52:AO52"/>
    <mergeCell ref="BF59:BP59"/>
    <mergeCell ref="BQ59:CA59"/>
    <mergeCell ref="CB59:CL59"/>
    <mergeCell ref="CM59:CW59"/>
    <mergeCell ref="CB57:CL58"/>
    <mergeCell ref="I61:AO61"/>
    <mergeCell ref="I62:AO62"/>
    <mergeCell ref="A62:H62"/>
    <mergeCell ref="AP62:BE62"/>
    <mergeCell ref="BF62:BP62"/>
    <mergeCell ref="A60:H60"/>
    <mergeCell ref="I60:AO60"/>
    <mergeCell ref="AP60:BE60"/>
    <mergeCell ref="BF60:BP60"/>
    <mergeCell ref="A61:H61"/>
    <mergeCell ref="AP61:BE61"/>
    <mergeCell ref="BF61:BP61"/>
    <mergeCell ref="A63:H63"/>
    <mergeCell ref="I63:AO63"/>
    <mergeCell ref="AP63:BE63"/>
    <mergeCell ref="DI63:DS63"/>
    <mergeCell ref="A84:H85"/>
    <mergeCell ref="AP84:BE85"/>
    <mergeCell ref="BF84:BP85"/>
    <mergeCell ref="I64:AO64"/>
    <mergeCell ref="I65:AO65"/>
    <mergeCell ref="I66:AO66"/>
    <mergeCell ref="A64:H64"/>
    <mergeCell ref="AP64:BE64"/>
    <mergeCell ref="A81:H82"/>
    <mergeCell ref="DI81:DS82"/>
    <mergeCell ref="CM65:CW65"/>
    <mergeCell ref="BF63:BP63"/>
    <mergeCell ref="BF64:BP64"/>
    <mergeCell ref="AP66:BE66"/>
    <mergeCell ref="BF66:BP66"/>
    <mergeCell ref="BQ66:CA66"/>
    <mergeCell ref="CB66:CL66"/>
    <mergeCell ref="CM66:CW66"/>
    <mergeCell ref="A65:H65"/>
    <mergeCell ref="AP65:BE65"/>
    <mergeCell ref="BF45:BP45"/>
    <mergeCell ref="I44:AO44"/>
    <mergeCell ref="CM42:CW42"/>
    <mergeCell ref="CX42:DH42"/>
    <mergeCell ref="DI42:DS42"/>
    <mergeCell ref="BQ12:CA24"/>
    <mergeCell ref="DI43:DS44"/>
    <mergeCell ref="CX10:DH11"/>
    <mergeCell ref="CM43:CW44"/>
    <mergeCell ref="CX43:DH44"/>
    <mergeCell ref="DI12:DS24"/>
    <mergeCell ref="BQ45:CA45"/>
    <mergeCell ref="CB45:CL45"/>
    <mergeCell ref="CM45:CW45"/>
    <mergeCell ref="CX45:DH45"/>
    <mergeCell ref="DI45:DS45"/>
    <mergeCell ref="I42:AO42"/>
    <mergeCell ref="I43:AO43"/>
    <mergeCell ref="I26:AO26"/>
    <mergeCell ref="I24:AO24"/>
    <mergeCell ref="I23:AO23"/>
    <mergeCell ref="I21:AO21"/>
    <mergeCell ref="AP43:BE44"/>
    <mergeCell ref="CB43:CL44"/>
    <mergeCell ref="CX6:DH6"/>
    <mergeCell ref="DI6:DS6"/>
    <mergeCell ref="A41:H41"/>
    <mergeCell ref="AP41:BE41"/>
    <mergeCell ref="BF41:BP41"/>
    <mergeCell ref="BQ41:CA41"/>
    <mergeCell ref="CB41:CL41"/>
    <mergeCell ref="CM41:CW41"/>
    <mergeCell ref="I41:AO41"/>
    <mergeCell ref="A25:H38"/>
    <mergeCell ref="CX7:DH7"/>
    <mergeCell ref="DI7:DS7"/>
    <mergeCell ref="DI10:DS11"/>
    <mergeCell ref="CM39:CW40"/>
    <mergeCell ref="CX8:DH9"/>
    <mergeCell ref="DI8:DS9"/>
    <mergeCell ref="DI25:DS38"/>
    <mergeCell ref="CM8:CW9"/>
    <mergeCell ref="CX12:DH24"/>
    <mergeCell ref="A10:H11"/>
    <mergeCell ref="AP10:BE11"/>
    <mergeCell ref="BF10:BP11"/>
    <mergeCell ref="BQ10:CA11"/>
    <mergeCell ref="CB10:CL11"/>
    <mergeCell ref="CX57:DH58"/>
    <mergeCell ref="DI57:DS58"/>
    <mergeCell ref="CX67:DH67"/>
    <mergeCell ref="DI67:DS67"/>
    <mergeCell ref="CX68:DH69"/>
    <mergeCell ref="DI68:DS69"/>
    <mergeCell ref="DI64:DS64"/>
    <mergeCell ref="CX65:DH65"/>
    <mergeCell ref="DI65:DS65"/>
    <mergeCell ref="CX66:DH66"/>
    <mergeCell ref="CX59:DH59"/>
    <mergeCell ref="DI59:DS59"/>
    <mergeCell ref="CX60:DH60"/>
    <mergeCell ref="DI60:DS60"/>
    <mergeCell ref="DI66:DS66"/>
    <mergeCell ref="CM57:CW58"/>
    <mergeCell ref="BF47:BP47"/>
    <mergeCell ref="BQ47:CA47"/>
    <mergeCell ref="CB47:CL47"/>
    <mergeCell ref="CM47:CW47"/>
    <mergeCell ref="CM48:CW51"/>
    <mergeCell ref="BQ52:CA56"/>
    <mergeCell ref="BF57:BP58"/>
    <mergeCell ref="BQ57:CA58"/>
    <mergeCell ref="DI52:DS56"/>
    <mergeCell ref="CM10:CW11"/>
    <mergeCell ref="CM12:CW24"/>
    <mergeCell ref="BF48:BP51"/>
    <mergeCell ref="BF52:BP56"/>
    <mergeCell ref="CX48:DH51"/>
    <mergeCell ref="BF12:BP24"/>
    <mergeCell ref="DI48:DS51"/>
    <mergeCell ref="CX47:DH47"/>
    <mergeCell ref="DI47:DS47"/>
    <mergeCell ref="CX52:DH56"/>
    <mergeCell ref="BQ48:CA51"/>
    <mergeCell ref="CB48:CL51"/>
    <mergeCell ref="DI39:DS40"/>
    <mergeCell ref="CB46:CL46"/>
    <mergeCell ref="CM46:CW46"/>
    <mergeCell ref="BF46:BP46"/>
    <mergeCell ref="BQ46:CA46"/>
    <mergeCell ref="CX41:DH41"/>
    <mergeCell ref="DI41:DS41"/>
    <mergeCell ref="CX46:DH46"/>
    <mergeCell ref="DI46:DS46"/>
    <mergeCell ref="BF43:BP44"/>
    <mergeCell ref="BQ43:CA44"/>
    <mergeCell ref="BQ61:CA61"/>
    <mergeCell ref="CB61:CL61"/>
    <mergeCell ref="CX64:DH64"/>
    <mergeCell ref="CM61:CW61"/>
    <mergeCell ref="CX61:DH61"/>
    <mergeCell ref="DI61:DS61"/>
    <mergeCell ref="BQ62:CA62"/>
    <mergeCell ref="CB62:CL62"/>
    <mergeCell ref="CM62:CW62"/>
    <mergeCell ref="CX62:DH62"/>
    <mergeCell ref="DI62:DS62"/>
    <mergeCell ref="BQ63:CA63"/>
    <mergeCell ref="CB63:CL63"/>
    <mergeCell ref="CM63:CW63"/>
    <mergeCell ref="CX63:DH63"/>
    <mergeCell ref="BQ64:CA64"/>
    <mergeCell ref="CB64:CL64"/>
    <mergeCell ref="CM64:CW64"/>
    <mergeCell ref="BQ67:CA67"/>
    <mergeCell ref="CB67:CL67"/>
    <mergeCell ref="CM67:CW67"/>
    <mergeCell ref="A67:H67"/>
    <mergeCell ref="AP67:BE67"/>
    <mergeCell ref="BF67:BP67"/>
    <mergeCell ref="I67:AO67"/>
    <mergeCell ref="A66:H66"/>
    <mergeCell ref="A68:H69"/>
    <mergeCell ref="AP68:BE69"/>
    <mergeCell ref="BF68:BP69"/>
    <mergeCell ref="I68:AO68"/>
    <mergeCell ref="I69:AO69"/>
    <mergeCell ref="A72:H72"/>
    <mergeCell ref="AP72:BE72"/>
    <mergeCell ref="BF72:BP72"/>
    <mergeCell ref="BQ72:CA72"/>
    <mergeCell ref="I72:AO72"/>
    <mergeCell ref="DI72:DS72"/>
    <mergeCell ref="A73:H73"/>
    <mergeCell ref="I73:AO73"/>
    <mergeCell ref="AP73:BE73"/>
    <mergeCell ref="BF73:BP73"/>
    <mergeCell ref="BQ73:CA73"/>
    <mergeCell ref="CB73:CL73"/>
    <mergeCell ref="CM73:CW73"/>
    <mergeCell ref="CX73:DH73"/>
    <mergeCell ref="DI73:DS73"/>
    <mergeCell ref="CB72:CL72"/>
    <mergeCell ref="CM72:CW72"/>
    <mergeCell ref="A74:H74"/>
    <mergeCell ref="I74:AO74"/>
    <mergeCell ref="AP74:BE74"/>
    <mergeCell ref="BF74:BP74"/>
    <mergeCell ref="BQ74:CA74"/>
    <mergeCell ref="CB74:CL74"/>
    <mergeCell ref="CM74:CW74"/>
    <mergeCell ref="CX74:DH74"/>
    <mergeCell ref="DI74:DS74"/>
    <mergeCell ref="A75:H75"/>
    <mergeCell ref="I75:AO75"/>
    <mergeCell ref="AP75:BE75"/>
    <mergeCell ref="BF75:BP75"/>
    <mergeCell ref="BQ75:CA75"/>
    <mergeCell ref="CB75:CL75"/>
    <mergeCell ref="CM75:CW75"/>
    <mergeCell ref="CX75:DH75"/>
    <mergeCell ref="DI75:DS75"/>
    <mergeCell ref="DI79:DS80"/>
    <mergeCell ref="I79:AO79"/>
    <mergeCell ref="A76:H76"/>
    <mergeCell ref="I76:AO76"/>
    <mergeCell ref="AP76:BE76"/>
    <mergeCell ref="BF76:BP76"/>
    <mergeCell ref="BQ76:CA76"/>
    <mergeCell ref="CB76:CL76"/>
    <mergeCell ref="CM76:CW76"/>
    <mergeCell ref="CM77:CW78"/>
    <mergeCell ref="CX76:DH76"/>
    <mergeCell ref="A83:H83"/>
    <mergeCell ref="I83:AO83"/>
    <mergeCell ref="AP83:BE83"/>
    <mergeCell ref="BF83:BP83"/>
    <mergeCell ref="BQ83:CA83"/>
    <mergeCell ref="CB83:CL83"/>
    <mergeCell ref="CM81:CW82"/>
    <mergeCell ref="CX81:DH82"/>
    <mergeCell ref="DI76:DS76"/>
    <mergeCell ref="I77:AO77"/>
    <mergeCell ref="CX77:DH78"/>
    <mergeCell ref="DI77:DS78"/>
    <mergeCell ref="AP77:BE78"/>
    <mergeCell ref="BF77:BP78"/>
    <mergeCell ref="A79:H80"/>
    <mergeCell ref="AP79:BE80"/>
    <mergeCell ref="BF79:BP80"/>
    <mergeCell ref="I78:AO78"/>
    <mergeCell ref="BQ77:CA78"/>
    <mergeCell ref="CB77:CL78"/>
    <mergeCell ref="A77:H78"/>
    <mergeCell ref="BQ79:CA80"/>
    <mergeCell ref="CB79:CL80"/>
    <mergeCell ref="I80:AO80"/>
    <mergeCell ref="DI87:DS87"/>
    <mergeCell ref="I82:AO82"/>
    <mergeCell ref="AP82:BE82"/>
    <mergeCell ref="BQ81:CA82"/>
    <mergeCell ref="CB81:CL82"/>
    <mergeCell ref="I81:AO81"/>
    <mergeCell ref="AP81:BE81"/>
    <mergeCell ref="BF81:BP82"/>
    <mergeCell ref="DI84:DS85"/>
    <mergeCell ref="DI86:DS86"/>
    <mergeCell ref="I85:AO85"/>
    <mergeCell ref="BQ84:CA85"/>
    <mergeCell ref="CB84:CL85"/>
    <mergeCell ref="CM84:CW85"/>
    <mergeCell ref="CM83:CW83"/>
    <mergeCell ref="CX83:DH83"/>
    <mergeCell ref="DI83:DS83"/>
    <mergeCell ref="I84:AO84"/>
    <mergeCell ref="CX84:DH85"/>
    <mergeCell ref="AP86:BE86"/>
    <mergeCell ref="BF86:BP86"/>
    <mergeCell ref="BQ86:CA86"/>
    <mergeCell ref="CB86:CL86"/>
    <mergeCell ref="CM86:CW86"/>
    <mergeCell ref="CX86:DH86"/>
    <mergeCell ref="A87:H87"/>
    <mergeCell ref="I87:AO87"/>
    <mergeCell ref="AP87:BE87"/>
    <mergeCell ref="BF87:BP87"/>
    <mergeCell ref="BQ87:CA87"/>
    <mergeCell ref="CB87:CL87"/>
    <mergeCell ref="A86:H86"/>
    <mergeCell ref="I86:AO86"/>
    <mergeCell ref="CX87:DH87"/>
    <mergeCell ref="CX39:DH40"/>
    <mergeCell ref="CM87:CW87"/>
    <mergeCell ref="AP25:BE38"/>
    <mergeCell ref="BF25:BP38"/>
    <mergeCell ref="BQ25:CA38"/>
    <mergeCell ref="CB25:CL38"/>
    <mergeCell ref="CM25:CW38"/>
    <mergeCell ref="CX25:DH38"/>
    <mergeCell ref="CB12:CL24"/>
    <mergeCell ref="BF39:BP40"/>
    <mergeCell ref="BQ39:CA40"/>
    <mergeCell ref="CB39:CL40"/>
    <mergeCell ref="BF42:BP42"/>
    <mergeCell ref="BQ42:CA42"/>
    <mergeCell ref="CB42:CL42"/>
    <mergeCell ref="CM79:CW80"/>
    <mergeCell ref="CX79:DH80"/>
    <mergeCell ref="CX72:DH72"/>
    <mergeCell ref="BQ68:CA69"/>
    <mergeCell ref="CB68:CL69"/>
    <mergeCell ref="CM68:CW69"/>
    <mergeCell ref="BF65:BP65"/>
    <mergeCell ref="BQ65:CA65"/>
    <mergeCell ref="CB65:CL65"/>
    <mergeCell ref="I37:AO37"/>
    <mergeCell ref="I28:AO28"/>
    <mergeCell ref="I29:AO29"/>
    <mergeCell ref="I27:AO27"/>
    <mergeCell ref="I22:AO22"/>
    <mergeCell ref="I20:AO20"/>
    <mergeCell ref="I25:AO25"/>
    <mergeCell ref="I38:AO38"/>
    <mergeCell ref="I34:AO34"/>
    <mergeCell ref="I35:AO35"/>
    <mergeCell ref="I36:AO36"/>
    <mergeCell ref="I33:AO33"/>
    <mergeCell ref="I30:AO30"/>
    <mergeCell ref="I31:AO31"/>
    <mergeCell ref="I32:AO32"/>
  </mergeCells>
  <pageMargins left="0.39370078740157483" right="0.39370078740157483" top="0.78740157480314965" bottom="0.39370078740157483" header="0.27559055118110237" footer="0.27559055118110237"/>
  <pageSetup paperSize="9" scale="89" orientation="landscape" r:id="rId1"/>
  <headerFooter alignWithMargins="0"/>
  <rowBreaks count="3" manualBreakCount="3">
    <brk id="24" max="16383" man="1"/>
    <brk id="47" max="16383" man="1"/>
    <brk id="73" max="122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8"/>
  </sheetPr>
  <dimension ref="A1:DS160"/>
  <sheetViews>
    <sheetView zoomScaleNormal="100" workbookViewId="0">
      <selection activeCell="DJ169" sqref="DJ169"/>
    </sheetView>
  </sheetViews>
  <sheetFormatPr defaultColWidth="1.140625" defaultRowHeight="15.75"/>
  <cols>
    <col min="1" max="57" width="1.140625" style="1"/>
    <col min="58" max="78" width="0" style="1" hidden="1" customWidth="1"/>
    <col min="79" max="79" width="2.42578125" style="1" hidden="1" customWidth="1"/>
    <col min="80" max="101" width="0" style="1" hidden="1" customWidth="1"/>
    <col min="102" max="122" width="1.140625" style="1"/>
    <col min="123" max="123" width="17.5703125" style="1" customWidth="1"/>
    <col min="124" max="16384" width="1.140625" style="1"/>
  </cols>
  <sheetData>
    <row r="1" spans="1:123" s="4" customFormat="1" ht="18.75">
      <c r="A1" s="46">
        <v>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  <c r="DE1" s="46"/>
      <c r="DF1" s="46"/>
      <c r="DG1" s="46"/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</row>
    <row r="3" spans="1:123">
      <c r="A3" s="69" t="s">
        <v>17</v>
      </c>
      <c r="B3" s="70"/>
      <c r="C3" s="70"/>
      <c r="D3" s="70"/>
      <c r="E3" s="70"/>
      <c r="F3" s="70"/>
      <c r="G3" s="70"/>
      <c r="H3" s="71"/>
      <c r="I3" s="69" t="s">
        <v>19</v>
      </c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1"/>
      <c r="AP3" s="69" t="s">
        <v>20</v>
      </c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1"/>
      <c r="BF3" s="111" t="str">
        <f>'Листы3-5'!BF3:CA3</f>
        <v>Фактические показатели</v>
      </c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3"/>
      <c r="CB3" s="111" t="str">
        <f>'Листы3-5'!CB3:CW3</f>
        <v>Показатели,</v>
      </c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3"/>
      <c r="CX3" s="69" t="str">
        <f>'Листы3-5'!CX3:DS3</f>
        <v>Предложения</v>
      </c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70"/>
      <c r="DP3" s="70"/>
      <c r="DQ3" s="70"/>
      <c r="DR3" s="70"/>
      <c r="DS3" s="71"/>
    </row>
    <row r="4" spans="1:123">
      <c r="A4" s="107" t="s">
        <v>18</v>
      </c>
      <c r="B4" s="96"/>
      <c r="C4" s="96"/>
      <c r="D4" s="96"/>
      <c r="E4" s="96"/>
      <c r="F4" s="96"/>
      <c r="G4" s="96"/>
      <c r="H4" s="108"/>
      <c r="I4" s="107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108"/>
      <c r="AP4" s="107" t="s">
        <v>21</v>
      </c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108"/>
      <c r="BF4" s="75" t="str">
        <f>'Листы3-5'!BF4:CA4</f>
        <v>за 2018 год</v>
      </c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76"/>
      <c r="CB4" s="75" t="str">
        <f>'Листы3-5'!CB4:CW4</f>
        <v>утвержденные на 2019 г.</v>
      </c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76"/>
      <c r="CX4" s="107" t="str">
        <f>'Листы3-5'!CX4:DS4</f>
        <v>на 2020 г.</v>
      </c>
      <c r="CY4" s="96"/>
      <c r="CZ4" s="96"/>
      <c r="DA4" s="96"/>
      <c r="DB4" s="96"/>
      <c r="DC4" s="96"/>
      <c r="DD4" s="96"/>
      <c r="DE4" s="96"/>
      <c r="DF4" s="96"/>
      <c r="DG4" s="96"/>
      <c r="DH4" s="96"/>
      <c r="DI4" s="96"/>
      <c r="DJ4" s="96"/>
      <c r="DK4" s="96"/>
      <c r="DL4" s="96"/>
      <c r="DM4" s="96"/>
      <c r="DN4" s="96"/>
      <c r="DO4" s="96"/>
      <c r="DP4" s="96"/>
      <c r="DQ4" s="96"/>
      <c r="DR4" s="96"/>
      <c r="DS4" s="108"/>
    </row>
    <row r="5" spans="1:123" s="8" customFormat="1">
      <c r="A5" s="83" t="s">
        <v>25</v>
      </c>
      <c r="B5" s="83"/>
      <c r="C5" s="83"/>
      <c r="D5" s="83"/>
      <c r="E5" s="83"/>
      <c r="F5" s="83"/>
      <c r="G5" s="83"/>
      <c r="H5" s="83"/>
      <c r="I5" s="84" t="s">
        <v>126</v>
      </c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16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</row>
    <row r="6" spans="1:123" s="8" customFormat="1" ht="30.75" customHeight="1">
      <c r="A6" s="65"/>
      <c r="B6" s="65"/>
      <c r="C6" s="65"/>
      <c r="D6" s="65"/>
      <c r="E6" s="65"/>
      <c r="F6" s="65"/>
      <c r="G6" s="65"/>
      <c r="H6" s="65"/>
      <c r="I6" s="64" t="s">
        <v>127</v>
      </c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114" t="s">
        <v>402</v>
      </c>
      <c r="BG6" s="115"/>
      <c r="BH6" s="115"/>
      <c r="BI6" s="115"/>
      <c r="BJ6" s="115"/>
      <c r="BK6" s="115"/>
      <c r="BL6" s="115"/>
      <c r="BM6" s="115"/>
      <c r="BN6" s="115"/>
      <c r="BO6" s="115"/>
      <c r="BP6" s="115"/>
      <c r="BQ6" s="115"/>
      <c r="BR6" s="115"/>
      <c r="BS6" s="115"/>
      <c r="BT6" s="115"/>
      <c r="BU6" s="115"/>
      <c r="BV6" s="115"/>
      <c r="BW6" s="115"/>
      <c r="BX6" s="115"/>
      <c r="BY6" s="115"/>
      <c r="BZ6" s="115"/>
      <c r="CA6" s="115"/>
      <c r="CB6" s="115"/>
      <c r="CC6" s="115"/>
      <c r="CD6" s="115"/>
      <c r="CE6" s="115"/>
      <c r="CF6" s="115"/>
      <c r="CG6" s="115"/>
      <c r="CH6" s="115"/>
      <c r="CI6" s="115"/>
      <c r="CJ6" s="115"/>
      <c r="CK6" s="115"/>
      <c r="CL6" s="115"/>
      <c r="CM6" s="115"/>
      <c r="CN6" s="115"/>
      <c r="CO6" s="115"/>
      <c r="CP6" s="115"/>
      <c r="CQ6" s="115"/>
      <c r="CR6" s="115"/>
      <c r="CS6" s="115"/>
      <c r="CT6" s="115"/>
      <c r="CU6" s="115"/>
      <c r="CV6" s="115"/>
      <c r="CW6" s="115"/>
      <c r="CX6" s="115"/>
      <c r="CY6" s="115"/>
      <c r="CZ6" s="115"/>
      <c r="DA6" s="115"/>
      <c r="DB6" s="115"/>
      <c r="DC6" s="115"/>
      <c r="DD6" s="115"/>
      <c r="DE6" s="115"/>
      <c r="DF6" s="115"/>
      <c r="DG6" s="115"/>
      <c r="DH6" s="115"/>
      <c r="DI6" s="115"/>
      <c r="DJ6" s="115"/>
      <c r="DK6" s="115"/>
      <c r="DL6" s="115"/>
      <c r="DM6" s="115"/>
      <c r="DN6" s="115"/>
      <c r="DO6" s="115"/>
      <c r="DP6" s="115"/>
      <c r="DQ6" s="115"/>
      <c r="DR6" s="115"/>
      <c r="DS6" s="115"/>
    </row>
    <row r="7" spans="1:123" s="8" customFormat="1">
      <c r="A7" s="65"/>
      <c r="B7" s="65"/>
      <c r="C7" s="65"/>
      <c r="D7" s="65"/>
      <c r="E7" s="65"/>
      <c r="F7" s="65"/>
      <c r="G7" s="65"/>
      <c r="H7" s="65"/>
      <c r="I7" s="64" t="s">
        <v>76</v>
      </c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</row>
    <row r="8" spans="1:123" s="8" customFormat="1">
      <c r="A8" s="65" t="s">
        <v>32</v>
      </c>
      <c r="B8" s="65"/>
      <c r="C8" s="65"/>
      <c r="D8" s="65"/>
      <c r="E8" s="65"/>
      <c r="F8" s="65"/>
      <c r="G8" s="65"/>
      <c r="H8" s="65"/>
      <c r="I8" s="64" t="s">
        <v>128</v>
      </c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5" t="s">
        <v>57</v>
      </c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10"/>
      <c r="DS8" s="110"/>
    </row>
    <row r="9" spans="1:123" s="8" customFormat="1">
      <c r="A9" s="65"/>
      <c r="B9" s="65"/>
      <c r="C9" s="65"/>
      <c r="D9" s="65"/>
      <c r="E9" s="65"/>
      <c r="F9" s="65"/>
      <c r="G9" s="65"/>
      <c r="H9" s="65"/>
      <c r="I9" s="64" t="s">
        <v>129</v>
      </c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</row>
    <row r="10" spans="1:123" s="8" customFormat="1">
      <c r="A10" s="65" t="s">
        <v>130</v>
      </c>
      <c r="B10" s="65"/>
      <c r="C10" s="65"/>
      <c r="D10" s="65"/>
      <c r="E10" s="65"/>
      <c r="F10" s="65"/>
      <c r="G10" s="65"/>
      <c r="H10" s="65"/>
      <c r="I10" s="64" t="s">
        <v>131</v>
      </c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5" t="s">
        <v>57</v>
      </c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</row>
    <row r="11" spans="1:123" s="8" customFormat="1">
      <c r="A11" s="65"/>
      <c r="B11" s="65"/>
      <c r="C11" s="65"/>
      <c r="D11" s="65"/>
      <c r="E11" s="65"/>
      <c r="F11" s="65"/>
      <c r="G11" s="65"/>
      <c r="H11" s="65"/>
      <c r="I11" s="64" t="s">
        <v>132</v>
      </c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5" t="s">
        <v>57</v>
      </c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</row>
    <row r="12" spans="1:123" s="8" customFormat="1">
      <c r="A12" s="65"/>
      <c r="B12" s="65"/>
      <c r="C12" s="65"/>
      <c r="D12" s="65"/>
      <c r="E12" s="65"/>
      <c r="F12" s="65"/>
      <c r="G12" s="65"/>
      <c r="H12" s="65"/>
      <c r="I12" s="64" t="s">
        <v>133</v>
      </c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5" t="s">
        <v>57</v>
      </c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</row>
    <row r="13" spans="1:123" s="8" customFormat="1">
      <c r="A13" s="65" t="s">
        <v>134</v>
      </c>
      <c r="B13" s="65"/>
      <c r="C13" s="65"/>
      <c r="D13" s="65"/>
      <c r="E13" s="65"/>
      <c r="F13" s="65"/>
      <c r="G13" s="65"/>
      <c r="H13" s="65"/>
      <c r="I13" s="64" t="s">
        <v>135</v>
      </c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5" t="s">
        <v>57</v>
      </c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109"/>
      <c r="BG13" s="109"/>
      <c r="BH13" s="109"/>
      <c r="BI13" s="109"/>
      <c r="BJ13" s="109"/>
      <c r="BK13" s="109"/>
      <c r="BL13" s="109"/>
      <c r="BM13" s="109"/>
      <c r="BN13" s="109"/>
      <c r="BO13" s="109"/>
      <c r="BP13" s="109"/>
      <c r="BQ13" s="109"/>
      <c r="BR13" s="109"/>
      <c r="BS13" s="109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109"/>
      <c r="CF13" s="109"/>
      <c r="CG13" s="109"/>
      <c r="CH13" s="109"/>
      <c r="CI13" s="109"/>
      <c r="CJ13" s="109"/>
      <c r="CK13" s="109"/>
      <c r="CL13" s="109"/>
      <c r="CM13" s="109"/>
      <c r="CN13" s="109"/>
      <c r="CO13" s="109"/>
      <c r="CP13" s="109"/>
      <c r="CQ13" s="109"/>
      <c r="CR13" s="109"/>
      <c r="CS13" s="109"/>
      <c r="CT13" s="109"/>
      <c r="CU13" s="109"/>
      <c r="CV13" s="109"/>
      <c r="CW13" s="109"/>
      <c r="CX13" s="109"/>
      <c r="CY13" s="109"/>
      <c r="CZ13" s="109"/>
      <c r="DA13" s="109"/>
      <c r="DB13" s="109"/>
      <c r="DC13" s="109"/>
      <c r="DD13" s="109"/>
      <c r="DE13" s="109"/>
      <c r="DF13" s="109"/>
      <c r="DG13" s="109"/>
      <c r="DH13" s="109"/>
      <c r="DI13" s="109"/>
      <c r="DJ13" s="109"/>
      <c r="DK13" s="109"/>
      <c r="DL13" s="109"/>
      <c r="DM13" s="109"/>
      <c r="DN13" s="109"/>
      <c r="DO13" s="109"/>
      <c r="DP13" s="109"/>
      <c r="DQ13" s="109"/>
      <c r="DR13" s="109"/>
      <c r="DS13" s="109"/>
    </row>
    <row r="14" spans="1:123" s="8" customFormat="1">
      <c r="A14" s="65"/>
      <c r="B14" s="65"/>
      <c r="C14" s="65"/>
      <c r="D14" s="65"/>
      <c r="E14" s="65"/>
      <c r="F14" s="65"/>
      <c r="G14" s="65"/>
      <c r="H14" s="65"/>
      <c r="I14" s="64" t="s">
        <v>132</v>
      </c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5" t="s">
        <v>57</v>
      </c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109"/>
      <c r="BG14" s="109"/>
      <c r="BH14" s="109"/>
      <c r="BI14" s="109"/>
      <c r="BJ14" s="109"/>
      <c r="BK14" s="109"/>
      <c r="BL14" s="109"/>
      <c r="BM14" s="109"/>
      <c r="BN14" s="109"/>
      <c r="BO14" s="109"/>
      <c r="BP14" s="109"/>
      <c r="BQ14" s="109"/>
      <c r="BR14" s="109"/>
      <c r="BS14" s="109"/>
      <c r="BT14" s="109"/>
      <c r="BU14" s="109"/>
      <c r="BV14" s="109"/>
      <c r="BW14" s="109"/>
      <c r="BX14" s="109"/>
      <c r="BY14" s="109"/>
      <c r="BZ14" s="109"/>
      <c r="CA14" s="109"/>
      <c r="CB14" s="109"/>
      <c r="CC14" s="109"/>
      <c r="CD14" s="109"/>
      <c r="CE14" s="109"/>
      <c r="CF14" s="109"/>
      <c r="CG14" s="109"/>
      <c r="CH14" s="109"/>
      <c r="CI14" s="109"/>
      <c r="CJ14" s="109"/>
      <c r="CK14" s="109"/>
      <c r="CL14" s="109"/>
      <c r="CM14" s="109"/>
      <c r="CN14" s="109"/>
      <c r="CO14" s="109"/>
      <c r="CP14" s="109"/>
      <c r="CQ14" s="109"/>
      <c r="CR14" s="109"/>
      <c r="CS14" s="109"/>
      <c r="CT14" s="109"/>
      <c r="CU14" s="109"/>
      <c r="CV14" s="109"/>
      <c r="CW14" s="109"/>
      <c r="CX14" s="109"/>
      <c r="CY14" s="109"/>
      <c r="CZ14" s="109"/>
      <c r="DA14" s="109"/>
      <c r="DB14" s="109"/>
      <c r="DC14" s="109"/>
      <c r="DD14" s="109"/>
      <c r="DE14" s="109"/>
      <c r="DF14" s="109"/>
      <c r="DG14" s="109"/>
      <c r="DH14" s="109"/>
      <c r="DI14" s="109"/>
      <c r="DJ14" s="109"/>
      <c r="DK14" s="109"/>
      <c r="DL14" s="109"/>
      <c r="DM14" s="109"/>
      <c r="DN14" s="109"/>
      <c r="DO14" s="109"/>
      <c r="DP14" s="109"/>
      <c r="DQ14" s="109"/>
      <c r="DR14" s="109"/>
      <c r="DS14" s="109"/>
    </row>
    <row r="15" spans="1:123" s="8" customFormat="1">
      <c r="A15" s="65"/>
      <c r="B15" s="65"/>
      <c r="C15" s="65"/>
      <c r="D15" s="65"/>
      <c r="E15" s="65"/>
      <c r="F15" s="65"/>
      <c r="G15" s="65"/>
      <c r="H15" s="65"/>
      <c r="I15" s="64" t="s">
        <v>133</v>
      </c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5" t="s">
        <v>57</v>
      </c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109"/>
      <c r="BG15" s="109"/>
      <c r="BH15" s="109"/>
      <c r="BI15" s="109"/>
      <c r="BJ15" s="109"/>
      <c r="BK15" s="109"/>
      <c r="BL15" s="109"/>
      <c r="BM15" s="109"/>
      <c r="BN15" s="109"/>
      <c r="BO15" s="109"/>
      <c r="BP15" s="109"/>
      <c r="BQ15" s="109"/>
      <c r="BR15" s="109"/>
      <c r="BS15" s="109"/>
      <c r="BT15" s="109"/>
      <c r="BU15" s="109"/>
      <c r="BV15" s="109"/>
      <c r="BW15" s="109"/>
      <c r="BX15" s="109"/>
      <c r="BY15" s="109"/>
      <c r="BZ15" s="109"/>
      <c r="CA15" s="109"/>
      <c r="CB15" s="109"/>
      <c r="CC15" s="109"/>
      <c r="CD15" s="109"/>
      <c r="CE15" s="109"/>
      <c r="CF15" s="109"/>
      <c r="CG15" s="109"/>
      <c r="CH15" s="109"/>
      <c r="CI15" s="109"/>
      <c r="CJ15" s="109"/>
      <c r="CK15" s="109"/>
      <c r="CL15" s="109"/>
      <c r="CM15" s="109"/>
      <c r="CN15" s="109"/>
      <c r="CO15" s="109"/>
      <c r="CP15" s="109"/>
      <c r="CQ15" s="109"/>
      <c r="CR15" s="109"/>
      <c r="CS15" s="109"/>
      <c r="CT15" s="109"/>
      <c r="CU15" s="109"/>
      <c r="CV15" s="109"/>
      <c r="CW15" s="109"/>
      <c r="CX15" s="109"/>
      <c r="CY15" s="109"/>
      <c r="CZ15" s="109"/>
      <c r="DA15" s="109"/>
      <c r="DB15" s="109"/>
      <c r="DC15" s="109"/>
      <c r="DD15" s="109"/>
      <c r="DE15" s="109"/>
      <c r="DF15" s="109"/>
      <c r="DG15" s="109"/>
      <c r="DH15" s="109"/>
      <c r="DI15" s="109"/>
      <c r="DJ15" s="109"/>
      <c r="DK15" s="109"/>
      <c r="DL15" s="109"/>
      <c r="DM15" s="109"/>
      <c r="DN15" s="109"/>
      <c r="DO15" s="109"/>
      <c r="DP15" s="109"/>
      <c r="DQ15" s="109"/>
      <c r="DR15" s="109"/>
      <c r="DS15" s="109"/>
    </row>
    <row r="16" spans="1:123" s="8" customFormat="1">
      <c r="A16" s="65"/>
      <c r="B16" s="65"/>
      <c r="C16" s="65"/>
      <c r="D16" s="65"/>
      <c r="E16" s="65"/>
      <c r="F16" s="65"/>
      <c r="G16" s="65"/>
      <c r="H16" s="65"/>
      <c r="I16" s="64" t="s">
        <v>76</v>
      </c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109"/>
      <c r="BG16" s="109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109"/>
      <c r="BT16" s="109"/>
      <c r="BU16" s="109"/>
      <c r="BV16" s="109"/>
      <c r="BW16" s="109"/>
      <c r="BX16" s="109"/>
      <c r="BY16" s="109"/>
      <c r="BZ16" s="109"/>
      <c r="CA16" s="109"/>
      <c r="CB16" s="109"/>
      <c r="CC16" s="109"/>
      <c r="CD16" s="109"/>
      <c r="CE16" s="109"/>
      <c r="CF16" s="109"/>
      <c r="CG16" s="109"/>
      <c r="CH16" s="109"/>
      <c r="CI16" s="109"/>
      <c r="CJ16" s="109"/>
      <c r="CK16" s="109"/>
      <c r="CL16" s="109"/>
      <c r="CM16" s="109"/>
      <c r="CN16" s="109"/>
      <c r="CO16" s="109"/>
      <c r="CP16" s="109"/>
      <c r="CQ16" s="109"/>
      <c r="CR16" s="109"/>
      <c r="CS16" s="109"/>
      <c r="CT16" s="109"/>
      <c r="CU16" s="109"/>
      <c r="CV16" s="109"/>
      <c r="CW16" s="109"/>
      <c r="CX16" s="109"/>
      <c r="CY16" s="109"/>
      <c r="CZ16" s="109"/>
      <c r="DA16" s="109"/>
      <c r="DB16" s="109"/>
      <c r="DC16" s="109"/>
      <c r="DD16" s="109"/>
      <c r="DE16" s="109"/>
      <c r="DF16" s="109"/>
      <c r="DG16" s="109"/>
      <c r="DH16" s="109"/>
      <c r="DI16" s="109"/>
      <c r="DJ16" s="109"/>
      <c r="DK16" s="109"/>
      <c r="DL16" s="109"/>
      <c r="DM16" s="109"/>
      <c r="DN16" s="109"/>
      <c r="DO16" s="109"/>
      <c r="DP16" s="109"/>
      <c r="DQ16" s="109"/>
      <c r="DR16" s="109"/>
      <c r="DS16" s="109"/>
    </row>
    <row r="17" spans="1:123" s="8" customFormat="1">
      <c r="A17" s="65" t="s">
        <v>136</v>
      </c>
      <c r="B17" s="65"/>
      <c r="C17" s="65"/>
      <c r="D17" s="65"/>
      <c r="E17" s="65"/>
      <c r="F17" s="65"/>
      <c r="G17" s="65"/>
      <c r="H17" s="65"/>
      <c r="I17" s="64" t="s">
        <v>137</v>
      </c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5" t="s">
        <v>57</v>
      </c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109"/>
      <c r="BG17" s="109"/>
      <c r="BH17" s="109"/>
      <c r="BI17" s="109"/>
      <c r="BJ17" s="109"/>
      <c r="BK17" s="109"/>
      <c r="BL17" s="109"/>
      <c r="BM17" s="109"/>
      <c r="BN17" s="109"/>
      <c r="BO17" s="109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A17" s="109"/>
      <c r="CB17" s="109"/>
      <c r="CC17" s="109"/>
      <c r="CD17" s="109"/>
      <c r="CE17" s="109"/>
      <c r="CF17" s="109"/>
      <c r="CG17" s="109"/>
      <c r="CH17" s="109"/>
      <c r="CI17" s="109"/>
      <c r="CJ17" s="109"/>
      <c r="CK17" s="109"/>
      <c r="CL17" s="109"/>
      <c r="CM17" s="109"/>
      <c r="CN17" s="109"/>
      <c r="CO17" s="109"/>
      <c r="CP17" s="109"/>
      <c r="CQ17" s="109"/>
      <c r="CR17" s="109"/>
      <c r="CS17" s="109"/>
      <c r="CT17" s="109"/>
      <c r="CU17" s="109"/>
      <c r="CV17" s="109"/>
      <c r="CW17" s="109"/>
      <c r="CX17" s="109"/>
      <c r="CY17" s="109"/>
      <c r="CZ17" s="109"/>
      <c r="DA17" s="109"/>
      <c r="DB17" s="109"/>
      <c r="DC17" s="109"/>
      <c r="DD17" s="109"/>
      <c r="DE17" s="109"/>
      <c r="DF17" s="109"/>
      <c r="DG17" s="109"/>
      <c r="DH17" s="109"/>
      <c r="DI17" s="109"/>
      <c r="DJ17" s="109"/>
      <c r="DK17" s="109"/>
      <c r="DL17" s="109"/>
      <c r="DM17" s="109"/>
      <c r="DN17" s="109"/>
      <c r="DO17" s="109"/>
      <c r="DP17" s="109"/>
      <c r="DQ17" s="109"/>
      <c r="DR17" s="109"/>
      <c r="DS17" s="109"/>
    </row>
    <row r="18" spans="1:123" s="8" customFormat="1">
      <c r="A18" s="65"/>
      <c r="B18" s="65"/>
      <c r="C18" s="65"/>
      <c r="D18" s="65"/>
      <c r="E18" s="65"/>
      <c r="F18" s="65"/>
      <c r="G18" s="65"/>
      <c r="H18" s="65"/>
      <c r="I18" s="64" t="s">
        <v>138</v>
      </c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109"/>
      <c r="DA18" s="109"/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</row>
    <row r="19" spans="1:123" s="8" customFormat="1">
      <c r="A19" s="65"/>
      <c r="B19" s="65"/>
      <c r="C19" s="65"/>
      <c r="D19" s="65"/>
      <c r="E19" s="65"/>
      <c r="F19" s="65"/>
      <c r="G19" s="65"/>
      <c r="H19" s="65"/>
      <c r="I19" s="64" t="s">
        <v>139</v>
      </c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109"/>
      <c r="CZ19" s="109"/>
      <c r="DA19" s="109"/>
      <c r="DB19" s="109"/>
      <c r="DC19" s="109"/>
      <c r="DD19" s="109"/>
      <c r="DE19" s="109"/>
      <c r="DF19" s="109"/>
      <c r="DG19" s="109"/>
      <c r="DH19" s="109"/>
      <c r="DI19" s="109"/>
      <c r="DJ19" s="109"/>
      <c r="DK19" s="109"/>
      <c r="DL19" s="109"/>
      <c r="DM19" s="109"/>
      <c r="DN19" s="109"/>
      <c r="DO19" s="109"/>
      <c r="DP19" s="109"/>
      <c r="DQ19" s="109"/>
      <c r="DR19" s="109"/>
      <c r="DS19" s="109"/>
    </row>
    <row r="20" spans="1:123" s="8" customFormat="1">
      <c r="A20" s="65"/>
      <c r="B20" s="65"/>
      <c r="C20" s="65"/>
      <c r="D20" s="65"/>
      <c r="E20" s="65"/>
      <c r="F20" s="65"/>
      <c r="G20" s="65"/>
      <c r="H20" s="65"/>
      <c r="I20" s="64" t="s">
        <v>140</v>
      </c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109"/>
      <c r="BG20" s="109"/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109"/>
      <c r="CA20" s="109"/>
      <c r="CB20" s="109"/>
      <c r="CC20" s="109"/>
      <c r="CD20" s="109"/>
      <c r="CE20" s="109"/>
      <c r="CF20" s="109"/>
      <c r="CG20" s="109"/>
      <c r="CH20" s="109"/>
      <c r="CI20" s="109"/>
      <c r="CJ20" s="109"/>
      <c r="CK20" s="109"/>
      <c r="CL20" s="109"/>
      <c r="CM20" s="109"/>
      <c r="CN20" s="109"/>
      <c r="CO20" s="109"/>
      <c r="CP20" s="109"/>
      <c r="CQ20" s="109"/>
      <c r="CR20" s="109"/>
      <c r="CS20" s="109"/>
      <c r="CT20" s="109"/>
      <c r="CU20" s="109"/>
      <c r="CV20" s="109"/>
      <c r="CW20" s="109"/>
      <c r="CX20" s="109"/>
      <c r="CY20" s="109"/>
      <c r="CZ20" s="109"/>
      <c r="DA20" s="109"/>
      <c r="DB20" s="109"/>
      <c r="DC20" s="109"/>
      <c r="DD20" s="109"/>
      <c r="DE20" s="109"/>
      <c r="DF20" s="109"/>
      <c r="DG20" s="109"/>
      <c r="DH20" s="109"/>
      <c r="DI20" s="109"/>
      <c r="DJ20" s="109"/>
      <c r="DK20" s="109"/>
      <c r="DL20" s="109"/>
      <c r="DM20" s="109"/>
      <c r="DN20" s="109"/>
      <c r="DO20" s="109"/>
      <c r="DP20" s="109"/>
      <c r="DQ20" s="109"/>
      <c r="DR20" s="109"/>
      <c r="DS20" s="109"/>
    </row>
    <row r="21" spans="1:123" s="8" customFormat="1">
      <c r="A21" s="65"/>
      <c r="B21" s="65"/>
      <c r="C21" s="65"/>
      <c r="D21" s="65"/>
      <c r="E21" s="65"/>
      <c r="F21" s="65"/>
      <c r="G21" s="65"/>
      <c r="H21" s="65"/>
      <c r="I21" s="64" t="s">
        <v>141</v>
      </c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109"/>
      <c r="BG21" s="109"/>
      <c r="BH21" s="109"/>
      <c r="BI21" s="109"/>
      <c r="BJ21" s="109"/>
      <c r="BK21" s="109"/>
      <c r="BL21" s="109"/>
      <c r="BM21" s="109"/>
      <c r="BN21" s="109"/>
      <c r="BO21" s="109"/>
      <c r="BP21" s="109"/>
      <c r="BQ21" s="109"/>
      <c r="BR21" s="109"/>
      <c r="BS21" s="109"/>
      <c r="BT21" s="109"/>
      <c r="BU21" s="109"/>
      <c r="BV21" s="109"/>
      <c r="BW21" s="109"/>
      <c r="BX21" s="109"/>
      <c r="BY21" s="109"/>
      <c r="BZ21" s="109"/>
      <c r="CA21" s="109"/>
      <c r="CB21" s="109"/>
      <c r="CC21" s="109"/>
      <c r="CD21" s="109"/>
      <c r="CE21" s="109"/>
      <c r="CF21" s="109"/>
      <c r="CG21" s="109"/>
      <c r="CH21" s="109"/>
      <c r="CI21" s="109"/>
      <c r="CJ21" s="109"/>
      <c r="CK21" s="109"/>
      <c r="CL21" s="109"/>
      <c r="CM21" s="109"/>
      <c r="CN21" s="109"/>
      <c r="CO21" s="109"/>
      <c r="CP21" s="109"/>
      <c r="CQ21" s="109"/>
      <c r="CR21" s="109"/>
      <c r="CS21" s="109"/>
      <c r="CT21" s="109"/>
      <c r="CU21" s="109"/>
      <c r="CV21" s="109"/>
      <c r="CW21" s="109"/>
      <c r="CX21" s="109"/>
      <c r="CY21" s="109"/>
      <c r="CZ21" s="109"/>
      <c r="DA21" s="109"/>
      <c r="DB21" s="109"/>
      <c r="DC21" s="109"/>
      <c r="DD21" s="109"/>
      <c r="DE21" s="109"/>
      <c r="DF21" s="109"/>
      <c r="DG21" s="109"/>
      <c r="DH21" s="109"/>
      <c r="DI21" s="109"/>
      <c r="DJ21" s="109"/>
      <c r="DK21" s="109"/>
      <c r="DL21" s="109"/>
      <c r="DM21" s="109"/>
      <c r="DN21" s="109"/>
      <c r="DO21" s="109"/>
      <c r="DP21" s="109"/>
      <c r="DQ21" s="109"/>
      <c r="DR21" s="109"/>
      <c r="DS21" s="109"/>
    </row>
    <row r="22" spans="1:123" s="8" customFormat="1">
      <c r="A22" s="65"/>
      <c r="B22" s="65"/>
      <c r="C22" s="65"/>
      <c r="D22" s="65"/>
      <c r="E22" s="65"/>
      <c r="F22" s="65"/>
      <c r="G22" s="65"/>
      <c r="H22" s="65"/>
      <c r="I22" s="64" t="s">
        <v>142</v>
      </c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109"/>
      <c r="BG22" s="109"/>
      <c r="BH22" s="109"/>
      <c r="BI22" s="109"/>
      <c r="BJ22" s="109"/>
      <c r="BK22" s="109"/>
      <c r="BL22" s="109"/>
      <c r="BM22" s="109"/>
      <c r="BN22" s="109"/>
      <c r="BO22" s="109"/>
      <c r="BP22" s="109"/>
      <c r="BQ22" s="109"/>
      <c r="BR22" s="109"/>
      <c r="BS22" s="109"/>
      <c r="BT22" s="109"/>
      <c r="BU22" s="109"/>
      <c r="BV22" s="109"/>
      <c r="BW22" s="109"/>
      <c r="BX22" s="109"/>
      <c r="BY22" s="109"/>
      <c r="BZ22" s="109"/>
      <c r="CA22" s="109"/>
      <c r="CB22" s="109"/>
      <c r="CC22" s="109"/>
      <c r="CD22" s="109"/>
      <c r="CE22" s="109"/>
      <c r="CF22" s="109"/>
      <c r="CG22" s="109"/>
      <c r="CH22" s="109"/>
      <c r="CI22" s="109"/>
      <c r="CJ22" s="109"/>
      <c r="CK22" s="109"/>
      <c r="CL22" s="109"/>
      <c r="CM22" s="109"/>
      <c r="CN22" s="109"/>
      <c r="CO22" s="109"/>
      <c r="CP22" s="109"/>
      <c r="CQ22" s="109"/>
      <c r="CR22" s="109"/>
      <c r="CS22" s="109"/>
      <c r="CT22" s="109"/>
      <c r="CU22" s="109"/>
      <c r="CV22" s="109"/>
      <c r="CW22" s="109"/>
      <c r="CX22" s="109"/>
      <c r="CY22" s="109"/>
      <c r="CZ22" s="109"/>
      <c r="DA22" s="109"/>
      <c r="DB22" s="109"/>
      <c r="DC22" s="109"/>
      <c r="DD22" s="109"/>
      <c r="DE22" s="109"/>
      <c r="DF22" s="109"/>
      <c r="DG22" s="109"/>
      <c r="DH22" s="109"/>
      <c r="DI22" s="109"/>
      <c r="DJ22" s="109"/>
      <c r="DK22" s="109"/>
      <c r="DL22" s="109"/>
      <c r="DM22" s="109"/>
      <c r="DN22" s="109"/>
      <c r="DO22" s="109"/>
      <c r="DP22" s="109"/>
      <c r="DQ22" s="109"/>
      <c r="DR22" s="109"/>
      <c r="DS22" s="109"/>
    </row>
    <row r="23" spans="1:123" s="8" customFormat="1">
      <c r="A23" s="65" t="s">
        <v>16</v>
      </c>
      <c r="B23" s="65"/>
      <c r="C23" s="65"/>
      <c r="D23" s="65"/>
      <c r="E23" s="65"/>
      <c r="F23" s="65"/>
      <c r="G23" s="65"/>
      <c r="H23" s="65"/>
      <c r="I23" s="64" t="s">
        <v>131</v>
      </c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5" t="s">
        <v>57</v>
      </c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109"/>
      <c r="BG23" s="109"/>
      <c r="BH23" s="109"/>
      <c r="BI23" s="109"/>
      <c r="BJ23" s="109"/>
      <c r="BK23" s="109"/>
      <c r="BL23" s="109"/>
      <c r="BM23" s="109"/>
      <c r="BN23" s="109"/>
      <c r="BO23" s="109"/>
      <c r="BP23" s="109"/>
      <c r="BQ23" s="109"/>
      <c r="BR23" s="109"/>
      <c r="BS23" s="109"/>
      <c r="BT23" s="109"/>
      <c r="BU23" s="109"/>
      <c r="BV23" s="109"/>
      <c r="BW23" s="109"/>
      <c r="BX23" s="109"/>
      <c r="BY23" s="109"/>
      <c r="BZ23" s="109"/>
      <c r="CA23" s="109"/>
      <c r="CB23" s="109"/>
      <c r="CC23" s="109"/>
      <c r="CD23" s="109"/>
      <c r="CE23" s="109"/>
      <c r="CF23" s="109"/>
      <c r="CG23" s="109"/>
      <c r="CH23" s="109"/>
      <c r="CI23" s="109"/>
      <c r="CJ23" s="109"/>
      <c r="CK23" s="109"/>
      <c r="CL23" s="109"/>
      <c r="CM23" s="109"/>
      <c r="CN23" s="109"/>
      <c r="CO23" s="109"/>
      <c r="CP23" s="109"/>
      <c r="CQ23" s="109"/>
      <c r="CR23" s="109"/>
      <c r="CS23" s="109"/>
      <c r="CT23" s="109"/>
      <c r="CU23" s="109"/>
      <c r="CV23" s="109"/>
      <c r="CW23" s="109"/>
      <c r="CX23" s="109"/>
      <c r="CY23" s="109"/>
      <c r="CZ23" s="109"/>
      <c r="DA23" s="109"/>
      <c r="DB23" s="109"/>
      <c r="DC23" s="109"/>
      <c r="DD23" s="109"/>
      <c r="DE23" s="109"/>
      <c r="DF23" s="109"/>
      <c r="DG23" s="109"/>
      <c r="DH23" s="109"/>
      <c r="DI23" s="109"/>
      <c r="DJ23" s="109"/>
      <c r="DK23" s="109"/>
      <c r="DL23" s="109"/>
      <c r="DM23" s="109"/>
      <c r="DN23" s="109"/>
      <c r="DO23" s="109"/>
      <c r="DP23" s="109"/>
      <c r="DQ23" s="109"/>
      <c r="DR23" s="109"/>
      <c r="DS23" s="109"/>
    </row>
    <row r="24" spans="1:123" s="8" customFormat="1">
      <c r="A24" s="65"/>
      <c r="B24" s="65"/>
      <c r="C24" s="65"/>
      <c r="D24" s="65"/>
      <c r="E24" s="65"/>
      <c r="F24" s="65"/>
      <c r="G24" s="65"/>
      <c r="H24" s="65"/>
      <c r="I24" s="64" t="s">
        <v>132</v>
      </c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5" t="s">
        <v>57</v>
      </c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109"/>
      <c r="BG24" s="109"/>
      <c r="BH24" s="109"/>
      <c r="BI24" s="109"/>
      <c r="BJ24" s="109"/>
      <c r="BK24" s="109"/>
      <c r="BL24" s="109"/>
      <c r="BM24" s="109"/>
      <c r="BN24" s="109"/>
      <c r="BO24" s="109"/>
      <c r="BP24" s="109"/>
      <c r="BQ24" s="109"/>
      <c r="BR24" s="109"/>
      <c r="BS24" s="109"/>
      <c r="BT24" s="109"/>
      <c r="BU24" s="109"/>
      <c r="BV24" s="109"/>
      <c r="BW24" s="109"/>
      <c r="BX24" s="109"/>
      <c r="BY24" s="109"/>
      <c r="BZ24" s="109"/>
      <c r="CA24" s="109"/>
      <c r="CB24" s="109"/>
      <c r="CC24" s="109"/>
      <c r="CD24" s="109"/>
      <c r="CE24" s="109"/>
      <c r="CF24" s="109"/>
      <c r="CG24" s="109"/>
      <c r="CH24" s="109"/>
      <c r="CI24" s="109"/>
      <c r="CJ24" s="109"/>
      <c r="CK24" s="109"/>
      <c r="CL24" s="109"/>
      <c r="CM24" s="109"/>
      <c r="CN24" s="109"/>
      <c r="CO24" s="109"/>
      <c r="CP24" s="109"/>
      <c r="CQ24" s="109"/>
      <c r="CR24" s="109"/>
      <c r="CS24" s="109"/>
      <c r="CT24" s="109"/>
      <c r="CU24" s="109"/>
      <c r="CV24" s="109"/>
      <c r="CW24" s="109"/>
      <c r="CX24" s="109"/>
      <c r="CY24" s="109"/>
      <c r="CZ24" s="109"/>
      <c r="DA24" s="109"/>
      <c r="DB24" s="109"/>
      <c r="DC24" s="109"/>
      <c r="DD24" s="109"/>
      <c r="DE24" s="109"/>
      <c r="DF24" s="109"/>
      <c r="DG24" s="109"/>
      <c r="DH24" s="109"/>
      <c r="DI24" s="109"/>
      <c r="DJ24" s="109"/>
      <c r="DK24" s="109"/>
      <c r="DL24" s="109"/>
      <c r="DM24" s="109"/>
      <c r="DN24" s="109"/>
      <c r="DO24" s="109"/>
      <c r="DP24" s="109"/>
      <c r="DQ24" s="109"/>
      <c r="DR24" s="109"/>
      <c r="DS24" s="109"/>
    </row>
    <row r="25" spans="1:123" s="8" customFormat="1">
      <c r="A25" s="65"/>
      <c r="B25" s="65"/>
      <c r="C25" s="65"/>
      <c r="D25" s="65"/>
      <c r="E25" s="65"/>
      <c r="F25" s="65"/>
      <c r="G25" s="65"/>
      <c r="H25" s="65"/>
      <c r="I25" s="64" t="s">
        <v>133</v>
      </c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5" t="s">
        <v>57</v>
      </c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109"/>
      <c r="BG25" s="109"/>
      <c r="BH25" s="109"/>
      <c r="BI25" s="109"/>
      <c r="BJ25" s="109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09"/>
      <c r="BV25" s="109"/>
      <c r="BW25" s="109"/>
      <c r="BX25" s="109"/>
      <c r="BY25" s="109"/>
      <c r="BZ25" s="109"/>
      <c r="CA25" s="109"/>
      <c r="CB25" s="109"/>
      <c r="CC25" s="109"/>
      <c r="CD25" s="109"/>
      <c r="CE25" s="109"/>
      <c r="CF25" s="109"/>
      <c r="CG25" s="109"/>
      <c r="CH25" s="109"/>
      <c r="CI25" s="109"/>
      <c r="CJ25" s="109"/>
      <c r="CK25" s="109"/>
      <c r="CL25" s="109"/>
      <c r="CM25" s="109"/>
      <c r="CN25" s="109"/>
      <c r="CO25" s="109"/>
      <c r="CP25" s="109"/>
      <c r="CQ25" s="109"/>
      <c r="CR25" s="109"/>
      <c r="CS25" s="109"/>
      <c r="CT25" s="109"/>
      <c r="CU25" s="109"/>
      <c r="CV25" s="109"/>
      <c r="CW25" s="109"/>
      <c r="CX25" s="109"/>
      <c r="CY25" s="109"/>
      <c r="CZ25" s="109"/>
      <c r="DA25" s="109"/>
      <c r="DB25" s="109"/>
      <c r="DC25" s="109"/>
      <c r="DD25" s="109"/>
      <c r="DE25" s="109"/>
      <c r="DF25" s="109"/>
      <c r="DG25" s="109"/>
      <c r="DH25" s="109"/>
      <c r="DI25" s="109"/>
      <c r="DJ25" s="109"/>
      <c r="DK25" s="109"/>
      <c r="DL25" s="109"/>
      <c r="DM25" s="109"/>
      <c r="DN25" s="109"/>
      <c r="DO25" s="109"/>
      <c r="DP25" s="109"/>
      <c r="DQ25" s="109"/>
      <c r="DR25" s="109"/>
      <c r="DS25" s="109"/>
    </row>
    <row r="26" spans="1:123" s="8" customFormat="1">
      <c r="A26" s="65" t="s">
        <v>143</v>
      </c>
      <c r="B26" s="65"/>
      <c r="C26" s="65"/>
      <c r="D26" s="65"/>
      <c r="E26" s="65"/>
      <c r="F26" s="65"/>
      <c r="G26" s="65"/>
      <c r="H26" s="65"/>
      <c r="I26" s="64" t="s">
        <v>135</v>
      </c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5" t="s">
        <v>57</v>
      </c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109"/>
      <c r="BG26" s="109"/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G26" s="109"/>
      <c r="CH26" s="109"/>
      <c r="CI26" s="109"/>
      <c r="CJ26" s="109"/>
      <c r="CK26" s="109"/>
      <c r="CL26" s="109"/>
      <c r="CM26" s="109"/>
      <c r="CN26" s="109"/>
      <c r="CO26" s="109"/>
      <c r="CP26" s="109"/>
      <c r="CQ26" s="109"/>
      <c r="CR26" s="109"/>
      <c r="CS26" s="109"/>
      <c r="CT26" s="109"/>
      <c r="CU26" s="109"/>
      <c r="CV26" s="109"/>
      <c r="CW26" s="109"/>
      <c r="CX26" s="109"/>
      <c r="CY26" s="109"/>
      <c r="CZ26" s="109"/>
      <c r="DA26" s="109"/>
      <c r="DB26" s="109"/>
      <c r="DC26" s="109"/>
      <c r="DD26" s="109"/>
      <c r="DE26" s="109"/>
      <c r="DF26" s="109"/>
      <c r="DG26" s="109"/>
      <c r="DH26" s="109"/>
      <c r="DI26" s="109"/>
      <c r="DJ26" s="109"/>
      <c r="DK26" s="109"/>
      <c r="DL26" s="109"/>
      <c r="DM26" s="109"/>
      <c r="DN26" s="109"/>
      <c r="DO26" s="109"/>
      <c r="DP26" s="109"/>
      <c r="DQ26" s="109"/>
      <c r="DR26" s="109"/>
      <c r="DS26" s="109"/>
    </row>
    <row r="27" spans="1:123" s="8" customFormat="1">
      <c r="A27" s="65"/>
      <c r="B27" s="65"/>
      <c r="C27" s="65"/>
      <c r="D27" s="65"/>
      <c r="E27" s="65"/>
      <c r="F27" s="65"/>
      <c r="G27" s="65"/>
      <c r="H27" s="65"/>
      <c r="I27" s="64" t="s">
        <v>132</v>
      </c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5" t="s">
        <v>57</v>
      </c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s="109"/>
      <c r="CO27" s="109"/>
      <c r="CP27" s="109"/>
      <c r="CQ27" s="109"/>
      <c r="CR27" s="109"/>
      <c r="CS27" s="109"/>
      <c r="CT27" s="109"/>
      <c r="CU27" s="109"/>
      <c r="CV27" s="109"/>
      <c r="CW27" s="109"/>
      <c r="CX27" s="109"/>
      <c r="CY27" s="109"/>
      <c r="CZ27" s="109"/>
      <c r="DA27" s="109"/>
      <c r="DB27" s="109"/>
      <c r="DC27" s="109"/>
      <c r="DD27" s="109"/>
      <c r="DE27" s="109"/>
      <c r="DF27" s="109"/>
      <c r="DG27" s="109"/>
      <c r="DH27" s="109"/>
      <c r="DI27" s="109"/>
      <c r="DJ27" s="109"/>
      <c r="DK27" s="109"/>
      <c r="DL27" s="109"/>
      <c r="DM27" s="109"/>
      <c r="DN27" s="109"/>
      <c r="DO27" s="109"/>
      <c r="DP27" s="109"/>
      <c r="DQ27" s="109"/>
      <c r="DR27" s="109"/>
      <c r="DS27" s="109"/>
    </row>
    <row r="28" spans="1:123" s="8" customFormat="1">
      <c r="A28" s="65"/>
      <c r="B28" s="65"/>
      <c r="C28" s="65"/>
      <c r="D28" s="65"/>
      <c r="E28" s="65"/>
      <c r="F28" s="65"/>
      <c r="G28" s="65"/>
      <c r="H28" s="65"/>
      <c r="I28" s="64" t="s">
        <v>133</v>
      </c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5" t="s">
        <v>57</v>
      </c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109"/>
      <c r="BG28" s="109"/>
      <c r="BH28" s="109"/>
      <c r="BI28" s="109"/>
      <c r="BJ28" s="109"/>
      <c r="BK28" s="109"/>
      <c r="BL28" s="109"/>
      <c r="BM28" s="109"/>
      <c r="BN28" s="109"/>
      <c r="BO28" s="109"/>
      <c r="BP28" s="109"/>
      <c r="BQ28" s="109"/>
      <c r="BR28" s="109"/>
      <c r="BS28" s="109"/>
      <c r="BT28" s="109"/>
      <c r="BU28" s="109"/>
      <c r="BV28" s="109"/>
      <c r="BW28" s="109"/>
      <c r="BX28" s="109"/>
      <c r="BY28" s="109"/>
      <c r="BZ28" s="109"/>
      <c r="CA28" s="109"/>
      <c r="CB28" s="109"/>
      <c r="CC28" s="109"/>
      <c r="CD28" s="109"/>
      <c r="CE28" s="109"/>
      <c r="CF28" s="109"/>
      <c r="CG28" s="109"/>
      <c r="CH28" s="109"/>
      <c r="CI28" s="109"/>
      <c r="CJ28" s="109"/>
      <c r="CK28" s="109"/>
      <c r="CL28" s="109"/>
      <c r="CM28" s="109"/>
      <c r="CN28" s="109"/>
      <c r="CO28" s="109"/>
      <c r="CP28" s="109"/>
      <c r="CQ28" s="109"/>
      <c r="CR28" s="109"/>
      <c r="CS28" s="109"/>
      <c r="CT28" s="109"/>
      <c r="CU28" s="109"/>
      <c r="CV28" s="109"/>
      <c r="CW28" s="109"/>
      <c r="CX28" s="109"/>
      <c r="CY28" s="109"/>
      <c r="CZ28" s="109"/>
      <c r="DA28" s="109"/>
      <c r="DB28" s="109"/>
      <c r="DC28" s="109"/>
      <c r="DD28" s="109"/>
      <c r="DE28" s="109"/>
      <c r="DF28" s="109"/>
      <c r="DG28" s="109"/>
      <c r="DH28" s="109"/>
      <c r="DI28" s="109"/>
      <c r="DJ28" s="109"/>
      <c r="DK28" s="109"/>
      <c r="DL28" s="109"/>
      <c r="DM28" s="109"/>
      <c r="DN28" s="109"/>
      <c r="DO28" s="109"/>
      <c r="DP28" s="109"/>
      <c r="DQ28" s="109"/>
      <c r="DR28" s="109"/>
      <c r="DS28" s="109"/>
    </row>
    <row r="29" spans="1:123" s="8" customFormat="1">
      <c r="A29" s="65" t="s">
        <v>144</v>
      </c>
      <c r="B29" s="65"/>
      <c r="C29" s="65"/>
      <c r="D29" s="65"/>
      <c r="E29" s="65"/>
      <c r="F29" s="65"/>
      <c r="G29" s="65"/>
      <c r="H29" s="65"/>
      <c r="I29" s="64" t="s">
        <v>137</v>
      </c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5" t="s">
        <v>57</v>
      </c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109"/>
      <c r="BG29" s="109"/>
      <c r="BH29" s="109"/>
      <c r="BI29" s="109"/>
      <c r="BJ29" s="109"/>
      <c r="BK29" s="109"/>
      <c r="BL29" s="109"/>
      <c r="BM29" s="109"/>
      <c r="BN29" s="109"/>
      <c r="BO29" s="109"/>
      <c r="BP29" s="109"/>
      <c r="BQ29" s="109"/>
      <c r="BR29" s="109"/>
      <c r="BS29" s="109"/>
      <c r="BT29" s="109"/>
      <c r="BU29" s="109"/>
      <c r="BV29" s="109"/>
      <c r="BW29" s="109"/>
      <c r="BX29" s="109"/>
      <c r="BY29" s="109"/>
      <c r="BZ29" s="109"/>
      <c r="CA29" s="109"/>
      <c r="CB29" s="109"/>
      <c r="CC29" s="109"/>
      <c r="CD29" s="109"/>
      <c r="CE29" s="109"/>
      <c r="CF29" s="109"/>
      <c r="CG29" s="109"/>
      <c r="CH29" s="109"/>
      <c r="CI29" s="109"/>
      <c r="CJ29" s="109"/>
      <c r="CK29" s="109"/>
      <c r="CL29" s="109"/>
      <c r="CM29" s="109"/>
      <c r="CN29" s="109"/>
      <c r="CO29" s="109"/>
      <c r="CP29" s="109"/>
      <c r="CQ29" s="109"/>
      <c r="CR29" s="109"/>
      <c r="CS29" s="109"/>
      <c r="CT29" s="109"/>
      <c r="CU29" s="109"/>
      <c r="CV29" s="109"/>
      <c r="CW29" s="109"/>
      <c r="CX29" s="109"/>
      <c r="CY29" s="109"/>
      <c r="CZ29" s="109"/>
      <c r="DA29" s="109"/>
      <c r="DB29" s="109"/>
      <c r="DC29" s="109"/>
      <c r="DD29" s="109"/>
      <c r="DE29" s="109"/>
      <c r="DF29" s="109"/>
      <c r="DG29" s="109"/>
      <c r="DH29" s="109"/>
      <c r="DI29" s="109"/>
      <c r="DJ29" s="109"/>
      <c r="DK29" s="109"/>
      <c r="DL29" s="109"/>
      <c r="DM29" s="109"/>
      <c r="DN29" s="109"/>
      <c r="DO29" s="109"/>
      <c r="DP29" s="109"/>
      <c r="DQ29" s="109"/>
      <c r="DR29" s="109"/>
      <c r="DS29" s="109"/>
    </row>
    <row r="30" spans="1:123" s="8" customFormat="1">
      <c r="A30" s="65"/>
      <c r="B30" s="65"/>
      <c r="C30" s="65"/>
      <c r="D30" s="65"/>
      <c r="E30" s="65"/>
      <c r="F30" s="65"/>
      <c r="G30" s="65"/>
      <c r="H30" s="65"/>
      <c r="I30" s="64" t="s">
        <v>138</v>
      </c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109"/>
      <c r="BG30" s="109"/>
      <c r="BH30" s="109"/>
      <c r="BI30" s="109"/>
      <c r="BJ30" s="109"/>
      <c r="BK30" s="109"/>
      <c r="BL30" s="109"/>
      <c r="BM30" s="109"/>
      <c r="BN30" s="109"/>
      <c r="BO30" s="109"/>
      <c r="BP30" s="109"/>
      <c r="BQ30" s="109"/>
      <c r="BR30" s="109"/>
      <c r="BS30" s="109"/>
      <c r="BT30" s="109"/>
      <c r="BU30" s="109"/>
      <c r="BV30" s="109"/>
      <c r="BW30" s="109"/>
      <c r="BX30" s="109"/>
      <c r="BY30" s="109"/>
      <c r="BZ30" s="109"/>
      <c r="CA30" s="109"/>
      <c r="CB30" s="109"/>
      <c r="CC30" s="109"/>
      <c r="CD30" s="109"/>
      <c r="CE30" s="109"/>
      <c r="CF30" s="109"/>
      <c r="CG30" s="109"/>
      <c r="CH30" s="109"/>
      <c r="CI30" s="109"/>
      <c r="CJ30" s="109"/>
      <c r="CK30" s="109"/>
      <c r="CL30" s="109"/>
      <c r="CM30" s="109"/>
      <c r="CN30" s="109"/>
      <c r="CO30" s="109"/>
      <c r="CP30" s="109"/>
      <c r="CQ30" s="109"/>
      <c r="CR30" s="109"/>
      <c r="CS30" s="109"/>
      <c r="CT30" s="109"/>
      <c r="CU30" s="109"/>
      <c r="CV30" s="109"/>
      <c r="CW30" s="109"/>
      <c r="CX30" s="109"/>
      <c r="CY30" s="109"/>
      <c r="CZ30" s="109"/>
      <c r="DA30" s="109"/>
      <c r="DB30" s="109"/>
      <c r="DC30" s="109"/>
      <c r="DD30" s="109"/>
      <c r="DE30" s="109"/>
      <c r="DF30" s="109"/>
      <c r="DG30" s="109"/>
      <c r="DH30" s="109"/>
      <c r="DI30" s="109"/>
      <c r="DJ30" s="109"/>
      <c r="DK30" s="109"/>
      <c r="DL30" s="109"/>
      <c r="DM30" s="109"/>
      <c r="DN30" s="109"/>
      <c r="DO30" s="109"/>
      <c r="DP30" s="109"/>
      <c r="DQ30" s="109"/>
      <c r="DR30" s="109"/>
      <c r="DS30" s="109"/>
    </row>
    <row r="31" spans="1:123" s="8" customFormat="1">
      <c r="A31" s="65"/>
      <c r="B31" s="65"/>
      <c r="C31" s="65"/>
      <c r="D31" s="65"/>
      <c r="E31" s="65"/>
      <c r="F31" s="65"/>
      <c r="G31" s="65"/>
      <c r="H31" s="65"/>
      <c r="I31" s="64" t="s">
        <v>145</v>
      </c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109"/>
      <c r="BG31" s="109"/>
      <c r="BH31" s="109"/>
      <c r="BI31" s="109"/>
      <c r="BJ31" s="109"/>
      <c r="BK31" s="109"/>
      <c r="BL31" s="109"/>
      <c r="BM31" s="109"/>
      <c r="BN31" s="109"/>
      <c r="BO31" s="109"/>
      <c r="BP31" s="109"/>
      <c r="BQ31" s="109"/>
      <c r="BR31" s="109"/>
      <c r="BS31" s="109"/>
      <c r="BT31" s="109"/>
      <c r="BU31" s="109"/>
      <c r="BV31" s="109"/>
      <c r="BW31" s="109"/>
      <c r="BX31" s="109"/>
      <c r="BY31" s="109"/>
      <c r="BZ31" s="109"/>
      <c r="CA31" s="109"/>
      <c r="CB31" s="109"/>
      <c r="CC31" s="109"/>
      <c r="CD31" s="109"/>
      <c r="CE31" s="109"/>
      <c r="CF31" s="109"/>
      <c r="CG31" s="109"/>
      <c r="CH31" s="109"/>
      <c r="CI31" s="109"/>
      <c r="CJ31" s="109"/>
      <c r="CK31" s="109"/>
      <c r="CL31" s="109"/>
      <c r="CM31" s="109"/>
      <c r="CN31" s="109"/>
      <c r="CO31" s="109"/>
      <c r="CP31" s="109"/>
      <c r="CQ31" s="109"/>
      <c r="CR31" s="109"/>
      <c r="CS31" s="109"/>
      <c r="CT31" s="109"/>
      <c r="CU31" s="109"/>
      <c r="CV31" s="109"/>
      <c r="CW31" s="109"/>
      <c r="CX31" s="109"/>
      <c r="CY31" s="109"/>
      <c r="CZ31" s="109"/>
      <c r="DA31" s="109"/>
      <c r="DB31" s="109"/>
      <c r="DC31" s="109"/>
      <c r="DD31" s="109"/>
      <c r="DE31" s="109"/>
      <c r="DF31" s="109"/>
      <c r="DG31" s="109"/>
      <c r="DH31" s="109"/>
      <c r="DI31" s="109"/>
      <c r="DJ31" s="109"/>
      <c r="DK31" s="109"/>
      <c r="DL31" s="109"/>
      <c r="DM31" s="109"/>
      <c r="DN31" s="109"/>
      <c r="DO31" s="109"/>
      <c r="DP31" s="109"/>
      <c r="DQ31" s="109"/>
      <c r="DR31" s="109"/>
      <c r="DS31" s="109"/>
    </row>
    <row r="32" spans="1:123" s="8" customFormat="1">
      <c r="A32" s="65"/>
      <c r="B32" s="65"/>
      <c r="C32" s="65"/>
      <c r="D32" s="65"/>
      <c r="E32" s="65"/>
      <c r="F32" s="65"/>
      <c r="G32" s="65"/>
      <c r="H32" s="65"/>
      <c r="I32" s="64" t="s">
        <v>146</v>
      </c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109"/>
      <c r="BG32" s="109"/>
      <c r="BH32" s="109"/>
      <c r="BI32" s="109"/>
      <c r="BJ32" s="109"/>
      <c r="BK32" s="109"/>
      <c r="BL32" s="109"/>
      <c r="BM32" s="109"/>
      <c r="BN32" s="109"/>
      <c r="BO32" s="109"/>
      <c r="BP32" s="109"/>
      <c r="BQ32" s="109"/>
      <c r="BR32" s="109"/>
      <c r="BS32" s="109"/>
      <c r="BT32" s="109"/>
      <c r="BU32" s="109"/>
      <c r="BV32" s="109"/>
      <c r="BW32" s="109"/>
      <c r="BX32" s="109"/>
      <c r="BY32" s="109"/>
      <c r="BZ32" s="109"/>
      <c r="CA32" s="109"/>
      <c r="CB32" s="109"/>
      <c r="CC32" s="109"/>
      <c r="CD32" s="109"/>
      <c r="CE32" s="109"/>
      <c r="CF32" s="109"/>
      <c r="CG32" s="109"/>
      <c r="CH32" s="109"/>
      <c r="CI32" s="109"/>
      <c r="CJ32" s="109"/>
      <c r="CK32" s="109"/>
      <c r="CL32" s="109"/>
      <c r="CM32" s="109"/>
      <c r="CN32" s="109"/>
      <c r="CO32" s="109"/>
      <c r="CP32" s="109"/>
      <c r="CQ32" s="109"/>
      <c r="CR32" s="109"/>
      <c r="CS32" s="109"/>
      <c r="CT32" s="109"/>
      <c r="CU32" s="109"/>
      <c r="CV32" s="109"/>
      <c r="CW32" s="109"/>
      <c r="CX32" s="109"/>
      <c r="CY32" s="109"/>
      <c r="CZ32" s="109"/>
      <c r="DA32" s="109"/>
      <c r="DB32" s="109"/>
      <c r="DC32" s="109"/>
      <c r="DD32" s="109"/>
      <c r="DE32" s="109"/>
      <c r="DF32" s="109"/>
      <c r="DG32" s="109"/>
      <c r="DH32" s="109"/>
      <c r="DI32" s="109"/>
      <c r="DJ32" s="109"/>
      <c r="DK32" s="109"/>
      <c r="DL32" s="109"/>
      <c r="DM32" s="109"/>
      <c r="DN32" s="109"/>
      <c r="DO32" s="109"/>
      <c r="DP32" s="109"/>
      <c r="DQ32" s="109"/>
      <c r="DR32" s="109"/>
      <c r="DS32" s="109"/>
    </row>
    <row r="33" spans="1:123" s="8" customFormat="1">
      <c r="A33" s="65"/>
      <c r="B33" s="65"/>
      <c r="C33" s="65"/>
      <c r="D33" s="65"/>
      <c r="E33" s="65"/>
      <c r="F33" s="65"/>
      <c r="G33" s="65"/>
      <c r="H33" s="65"/>
      <c r="I33" s="64" t="s">
        <v>367</v>
      </c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109"/>
      <c r="BG33" s="109"/>
      <c r="BH33" s="109"/>
      <c r="BI33" s="109"/>
      <c r="BJ33" s="109"/>
      <c r="BK33" s="109"/>
      <c r="BL33" s="109"/>
      <c r="BM33" s="109"/>
      <c r="BN33" s="109"/>
      <c r="BO33" s="109"/>
      <c r="BP33" s="109"/>
      <c r="BQ33" s="109"/>
      <c r="BR33" s="109"/>
      <c r="BS33" s="109"/>
      <c r="BT33" s="109"/>
      <c r="BU33" s="109"/>
      <c r="BV33" s="109"/>
      <c r="BW33" s="109"/>
      <c r="BX33" s="109"/>
      <c r="BY33" s="109"/>
      <c r="BZ33" s="109"/>
      <c r="CA33" s="109"/>
      <c r="CB33" s="109"/>
      <c r="CC33" s="109"/>
      <c r="CD33" s="109"/>
      <c r="CE33" s="109"/>
      <c r="CF33" s="109"/>
      <c r="CG33" s="109"/>
      <c r="CH33" s="109"/>
      <c r="CI33" s="109"/>
      <c r="CJ33" s="109"/>
      <c r="CK33" s="109"/>
      <c r="CL33" s="109"/>
      <c r="CM33" s="109"/>
      <c r="CN33" s="109"/>
      <c r="CO33" s="109"/>
      <c r="CP33" s="109"/>
      <c r="CQ33" s="109"/>
      <c r="CR33" s="109"/>
      <c r="CS33" s="109"/>
      <c r="CT33" s="109"/>
      <c r="CU33" s="109"/>
      <c r="CV33" s="109"/>
      <c r="CW33" s="109"/>
      <c r="CX33" s="109"/>
      <c r="CY33" s="109"/>
      <c r="CZ33" s="109"/>
      <c r="DA33" s="109"/>
      <c r="DB33" s="109"/>
      <c r="DC33" s="109"/>
      <c r="DD33" s="109"/>
      <c r="DE33" s="109"/>
      <c r="DF33" s="109"/>
      <c r="DG33" s="109"/>
      <c r="DH33" s="109"/>
      <c r="DI33" s="109"/>
      <c r="DJ33" s="109"/>
      <c r="DK33" s="109"/>
      <c r="DL33" s="109"/>
      <c r="DM33" s="109"/>
      <c r="DN33" s="109"/>
      <c r="DO33" s="109"/>
      <c r="DP33" s="109"/>
      <c r="DQ33" s="109"/>
      <c r="DR33" s="109"/>
      <c r="DS33" s="109"/>
    </row>
    <row r="34" spans="1:123" s="8" customFormat="1">
      <c r="A34" s="65" t="s">
        <v>147</v>
      </c>
      <c r="B34" s="65"/>
      <c r="C34" s="65"/>
      <c r="D34" s="65"/>
      <c r="E34" s="65"/>
      <c r="F34" s="65"/>
      <c r="G34" s="65"/>
      <c r="H34" s="65"/>
      <c r="I34" s="64" t="s">
        <v>131</v>
      </c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5" t="s">
        <v>57</v>
      </c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109"/>
      <c r="BG34" s="109"/>
      <c r="BH34" s="109"/>
      <c r="BI34" s="109"/>
      <c r="BJ34" s="109"/>
      <c r="BK34" s="109"/>
      <c r="BL34" s="109"/>
      <c r="BM34" s="109"/>
      <c r="BN34" s="109"/>
      <c r="BO34" s="109"/>
      <c r="BP34" s="109"/>
      <c r="BQ34" s="109"/>
      <c r="BR34" s="109"/>
      <c r="BS34" s="109"/>
      <c r="BT34" s="109"/>
      <c r="BU34" s="109"/>
      <c r="BV34" s="109"/>
      <c r="BW34" s="109"/>
      <c r="BX34" s="109"/>
      <c r="BY34" s="109"/>
      <c r="BZ34" s="109"/>
      <c r="CA34" s="109"/>
      <c r="CB34" s="109"/>
      <c r="CC34" s="109"/>
      <c r="CD34" s="109"/>
      <c r="CE34" s="109"/>
      <c r="CF34" s="109"/>
      <c r="CG34" s="109"/>
      <c r="CH34" s="109"/>
      <c r="CI34" s="109"/>
      <c r="CJ34" s="109"/>
      <c r="CK34" s="109"/>
      <c r="CL34" s="109"/>
      <c r="CM34" s="109"/>
      <c r="CN34" s="109"/>
      <c r="CO34" s="109"/>
      <c r="CP34" s="109"/>
      <c r="CQ34" s="109"/>
      <c r="CR34" s="109"/>
      <c r="CS34" s="109"/>
      <c r="CT34" s="109"/>
      <c r="CU34" s="109"/>
      <c r="CV34" s="109"/>
      <c r="CW34" s="109"/>
      <c r="CX34" s="109"/>
      <c r="CY34" s="109"/>
      <c r="CZ34" s="109"/>
      <c r="DA34" s="109"/>
      <c r="DB34" s="109"/>
      <c r="DC34" s="109"/>
      <c r="DD34" s="109"/>
      <c r="DE34" s="109"/>
      <c r="DF34" s="109"/>
      <c r="DG34" s="109"/>
      <c r="DH34" s="109"/>
      <c r="DI34" s="109"/>
      <c r="DJ34" s="109"/>
      <c r="DK34" s="109"/>
      <c r="DL34" s="109"/>
      <c r="DM34" s="109"/>
      <c r="DN34" s="109"/>
      <c r="DO34" s="109"/>
      <c r="DP34" s="109"/>
      <c r="DQ34" s="109"/>
      <c r="DR34" s="109"/>
      <c r="DS34" s="109"/>
    </row>
    <row r="35" spans="1:123" s="8" customFormat="1">
      <c r="A35" s="65"/>
      <c r="B35" s="65"/>
      <c r="C35" s="65"/>
      <c r="D35" s="65"/>
      <c r="E35" s="65"/>
      <c r="F35" s="65"/>
      <c r="G35" s="65"/>
      <c r="H35" s="65"/>
      <c r="I35" s="64" t="s">
        <v>132</v>
      </c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5" t="s">
        <v>57</v>
      </c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109"/>
      <c r="BG35" s="109"/>
      <c r="BH35" s="109"/>
      <c r="BI35" s="109"/>
      <c r="BJ35" s="109"/>
      <c r="BK35" s="109"/>
      <c r="BL35" s="109"/>
      <c r="BM35" s="109"/>
      <c r="BN35" s="109"/>
      <c r="BO35" s="109"/>
      <c r="BP35" s="109"/>
      <c r="BQ35" s="109"/>
      <c r="BR35" s="109"/>
      <c r="BS35" s="109"/>
      <c r="BT35" s="109"/>
      <c r="BU35" s="109"/>
      <c r="BV35" s="109"/>
      <c r="BW35" s="109"/>
      <c r="BX35" s="109"/>
      <c r="BY35" s="109"/>
      <c r="BZ35" s="109"/>
      <c r="CA35" s="109"/>
      <c r="CB35" s="109"/>
      <c r="CC35" s="109"/>
      <c r="CD35" s="109"/>
      <c r="CE35" s="109"/>
      <c r="CF35" s="109"/>
      <c r="CG35" s="109"/>
      <c r="CH35" s="109"/>
      <c r="CI35" s="109"/>
      <c r="CJ35" s="109"/>
      <c r="CK35" s="109"/>
      <c r="CL35" s="109"/>
      <c r="CM35" s="109"/>
      <c r="CN35" s="109"/>
      <c r="CO35" s="109"/>
      <c r="CP35" s="109"/>
      <c r="CQ35" s="109"/>
      <c r="CR35" s="109"/>
      <c r="CS35" s="109"/>
      <c r="CT35" s="109"/>
      <c r="CU35" s="109"/>
      <c r="CV35" s="109"/>
      <c r="CW35" s="109"/>
      <c r="CX35" s="109"/>
      <c r="CY35" s="109"/>
      <c r="CZ35" s="109"/>
      <c r="DA35" s="109"/>
      <c r="DB35" s="109"/>
      <c r="DC35" s="109"/>
      <c r="DD35" s="109"/>
      <c r="DE35" s="109"/>
      <c r="DF35" s="109"/>
      <c r="DG35" s="109"/>
      <c r="DH35" s="109"/>
      <c r="DI35" s="109"/>
      <c r="DJ35" s="109"/>
      <c r="DK35" s="109"/>
      <c r="DL35" s="109"/>
      <c r="DM35" s="109"/>
      <c r="DN35" s="109"/>
      <c r="DO35" s="109"/>
      <c r="DP35" s="109"/>
      <c r="DQ35" s="109"/>
      <c r="DR35" s="109"/>
      <c r="DS35" s="109"/>
    </row>
    <row r="36" spans="1:123" s="8" customFormat="1">
      <c r="A36" s="65"/>
      <c r="B36" s="65"/>
      <c r="C36" s="65"/>
      <c r="D36" s="65"/>
      <c r="E36" s="65"/>
      <c r="F36" s="65"/>
      <c r="G36" s="65"/>
      <c r="H36" s="65"/>
      <c r="I36" s="64" t="s">
        <v>133</v>
      </c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5" t="s">
        <v>57</v>
      </c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109"/>
      <c r="BG36" s="109"/>
      <c r="BH36" s="109"/>
      <c r="BI36" s="109"/>
      <c r="BJ36" s="109"/>
      <c r="BK36" s="109"/>
      <c r="BL36" s="109"/>
      <c r="BM36" s="109"/>
      <c r="BN36" s="109"/>
      <c r="BO36" s="109"/>
      <c r="BP36" s="109"/>
      <c r="BQ36" s="109"/>
      <c r="BR36" s="109"/>
      <c r="BS36" s="109"/>
      <c r="BT36" s="109"/>
      <c r="BU36" s="109"/>
      <c r="BV36" s="109"/>
      <c r="BW36" s="109"/>
      <c r="BX36" s="109"/>
      <c r="BY36" s="109"/>
      <c r="BZ36" s="109"/>
      <c r="CA36" s="109"/>
      <c r="CB36" s="109"/>
      <c r="CC36" s="109"/>
      <c r="CD36" s="109"/>
      <c r="CE36" s="109"/>
      <c r="CF36" s="109"/>
      <c r="CG36" s="109"/>
      <c r="CH36" s="109"/>
      <c r="CI36" s="109"/>
      <c r="CJ36" s="109"/>
      <c r="CK36" s="109"/>
      <c r="CL36" s="109"/>
      <c r="CM36" s="109"/>
      <c r="CN36" s="109"/>
      <c r="CO36" s="109"/>
      <c r="CP36" s="109"/>
      <c r="CQ36" s="109"/>
      <c r="CR36" s="109"/>
      <c r="CS36" s="109"/>
      <c r="CT36" s="109"/>
      <c r="CU36" s="109"/>
      <c r="CV36" s="109"/>
      <c r="CW36" s="109"/>
      <c r="CX36" s="109"/>
      <c r="CY36" s="109"/>
      <c r="CZ36" s="109"/>
      <c r="DA36" s="109"/>
      <c r="DB36" s="109"/>
      <c r="DC36" s="109"/>
      <c r="DD36" s="109"/>
      <c r="DE36" s="109"/>
      <c r="DF36" s="109"/>
      <c r="DG36" s="109"/>
      <c r="DH36" s="109"/>
      <c r="DI36" s="109"/>
      <c r="DJ36" s="109"/>
      <c r="DK36" s="109"/>
      <c r="DL36" s="109"/>
      <c r="DM36" s="109"/>
      <c r="DN36" s="109"/>
      <c r="DO36" s="109"/>
      <c r="DP36" s="109"/>
      <c r="DQ36" s="109"/>
      <c r="DR36" s="109"/>
      <c r="DS36" s="109"/>
    </row>
    <row r="37" spans="1:123" s="8" customFormat="1">
      <c r="A37" s="65" t="s">
        <v>148</v>
      </c>
      <c r="B37" s="65"/>
      <c r="C37" s="65"/>
      <c r="D37" s="65"/>
      <c r="E37" s="65"/>
      <c r="F37" s="65"/>
      <c r="G37" s="65"/>
      <c r="H37" s="65"/>
      <c r="I37" s="64" t="s">
        <v>135</v>
      </c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5" t="s">
        <v>57</v>
      </c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109"/>
      <c r="BG37" s="109"/>
      <c r="BH37" s="109"/>
      <c r="BI37" s="109"/>
      <c r="BJ37" s="109"/>
      <c r="BK37" s="109"/>
      <c r="BL37" s="109"/>
      <c r="BM37" s="109"/>
      <c r="BN37" s="109"/>
      <c r="BO37" s="109"/>
      <c r="BP37" s="109"/>
      <c r="BQ37" s="109"/>
      <c r="BR37" s="109"/>
      <c r="BS37" s="109"/>
      <c r="BT37" s="109"/>
      <c r="BU37" s="109"/>
      <c r="BV37" s="109"/>
      <c r="BW37" s="109"/>
      <c r="BX37" s="109"/>
      <c r="BY37" s="109"/>
      <c r="BZ37" s="109"/>
      <c r="CA37" s="109"/>
      <c r="CB37" s="109"/>
      <c r="CC37" s="109"/>
      <c r="CD37" s="109"/>
      <c r="CE37" s="109"/>
      <c r="CF37" s="109"/>
      <c r="CG37" s="109"/>
      <c r="CH37" s="109"/>
      <c r="CI37" s="109"/>
      <c r="CJ37" s="109"/>
      <c r="CK37" s="109"/>
      <c r="CL37" s="109"/>
      <c r="CM37" s="109"/>
      <c r="CN37" s="109"/>
      <c r="CO37" s="109"/>
      <c r="CP37" s="109"/>
      <c r="CQ37" s="109"/>
      <c r="CR37" s="109"/>
      <c r="CS37" s="109"/>
      <c r="CT37" s="109"/>
      <c r="CU37" s="109"/>
      <c r="CV37" s="109"/>
      <c r="CW37" s="109"/>
      <c r="CX37" s="109"/>
      <c r="CY37" s="109"/>
      <c r="CZ37" s="109"/>
      <c r="DA37" s="109"/>
      <c r="DB37" s="109"/>
      <c r="DC37" s="109"/>
      <c r="DD37" s="109"/>
      <c r="DE37" s="109"/>
      <c r="DF37" s="109"/>
      <c r="DG37" s="109"/>
      <c r="DH37" s="109"/>
      <c r="DI37" s="109"/>
      <c r="DJ37" s="109"/>
      <c r="DK37" s="109"/>
      <c r="DL37" s="109"/>
      <c r="DM37" s="109"/>
      <c r="DN37" s="109"/>
      <c r="DO37" s="109"/>
      <c r="DP37" s="109"/>
      <c r="DQ37" s="109"/>
      <c r="DR37" s="109"/>
      <c r="DS37" s="109"/>
    </row>
    <row r="38" spans="1:123" s="8" customFormat="1">
      <c r="A38" s="65"/>
      <c r="B38" s="65"/>
      <c r="C38" s="65"/>
      <c r="D38" s="65"/>
      <c r="E38" s="65"/>
      <c r="F38" s="65"/>
      <c r="G38" s="65"/>
      <c r="H38" s="65"/>
      <c r="I38" s="64" t="s">
        <v>132</v>
      </c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5" t="s">
        <v>57</v>
      </c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109"/>
      <c r="BG38" s="109"/>
      <c r="BH38" s="109"/>
      <c r="BI38" s="109"/>
      <c r="BJ38" s="109"/>
      <c r="BK38" s="109"/>
      <c r="BL38" s="109"/>
      <c r="BM38" s="109"/>
      <c r="BN38" s="109"/>
      <c r="BO38" s="109"/>
      <c r="BP38" s="109"/>
      <c r="BQ38" s="109"/>
      <c r="BR38" s="109"/>
      <c r="BS38" s="109"/>
      <c r="BT38" s="109"/>
      <c r="BU38" s="109"/>
      <c r="BV38" s="109"/>
      <c r="BW38" s="109"/>
      <c r="BX38" s="109"/>
      <c r="BY38" s="109"/>
      <c r="BZ38" s="109"/>
      <c r="CA38" s="109"/>
      <c r="CB38" s="109"/>
      <c r="CC38" s="109"/>
      <c r="CD38" s="109"/>
      <c r="CE38" s="109"/>
      <c r="CF38" s="109"/>
      <c r="CG38" s="109"/>
      <c r="CH38" s="109"/>
      <c r="CI38" s="109"/>
      <c r="CJ38" s="109"/>
      <c r="CK38" s="109"/>
      <c r="CL38" s="109"/>
      <c r="CM38" s="109"/>
      <c r="CN38" s="109"/>
      <c r="CO38" s="109"/>
      <c r="CP38" s="109"/>
      <c r="CQ38" s="109"/>
      <c r="CR38" s="109"/>
      <c r="CS38" s="109"/>
      <c r="CT38" s="109"/>
      <c r="CU38" s="109"/>
      <c r="CV38" s="109"/>
      <c r="CW38" s="109"/>
      <c r="CX38" s="109"/>
      <c r="CY38" s="109"/>
      <c r="CZ38" s="109"/>
      <c r="DA38" s="109"/>
      <c r="DB38" s="109"/>
      <c r="DC38" s="109"/>
      <c r="DD38" s="109"/>
      <c r="DE38" s="109"/>
      <c r="DF38" s="109"/>
      <c r="DG38" s="109"/>
      <c r="DH38" s="109"/>
      <c r="DI38" s="109"/>
      <c r="DJ38" s="109"/>
      <c r="DK38" s="109"/>
      <c r="DL38" s="109"/>
      <c r="DM38" s="109"/>
      <c r="DN38" s="109"/>
      <c r="DO38" s="109"/>
      <c r="DP38" s="109"/>
      <c r="DQ38" s="109"/>
      <c r="DR38" s="109"/>
      <c r="DS38" s="109"/>
    </row>
    <row r="39" spans="1:123" s="8" customFormat="1">
      <c r="A39" s="65"/>
      <c r="B39" s="65"/>
      <c r="C39" s="65"/>
      <c r="D39" s="65"/>
      <c r="E39" s="65"/>
      <c r="F39" s="65"/>
      <c r="G39" s="65"/>
      <c r="H39" s="65"/>
      <c r="I39" s="64" t="s">
        <v>133</v>
      </c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5" t="s">
        <v>57</v>
      </c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109"/>
      <c r="BG39" s="109"/>
      <c r="BH39" s="109"/>
      <c r="BI39" s="109"/>
      <c r="BJ39" s="109"/>
      <c r="BK39" s="109"/>
      <c r="BL39" s="109"/>
      <c r="BM39" s="109"/>
      <c r="BN39" s="109"/>
      <c r="BO39" s="109"/>
      <c r="BP39" s="109"/>
      <c r="BQ39" s="109"/>
      <c r="BR39" s="109"/>
      <c r="BS39" s="109"/>
      <c r="BT39" s="109"/>
      <c r="BU39" s="109"/>
      <c r="BV39" s="109"/>
      <c r="BW39" s="109"/>
      <c r="BX39" s="109"/>
      <c r="BY39" s="109"/>
      <c r="BZ39" s="109"/>
      <c r="CA39" s="109"/>
      <c r="CB39" s="109"/>
      <c r="CC39" s="109"/>
      <c r="CD39" s="109"/>
      <c r="CE39" s="109"/>
      <c r="CF39" s="109"/>
      <c r="CG39" s="109"/>
      <c r="CH39" s="109"/>
      <c r="CI39" s="109"/>
      <c r="CJ39" s="109"/>
      <c r="CK39" s="109"/>
      <c r="CL39" s="109"/>
      <c r="CM39" s="109"/>
      <c r="CN39" s="109"/>
      <c r="CO39" s="109"/>
      <c r="CP39" s="109"/>
      <c r="CQ39" s="109"/>
      <c r="CR39" s="109"/>
      <c r="CS39" s="109"/>
      <c r="CT39" s="109"/>
      <c r="CU39" s="109"/>
      <c r="CV39" s="109"/>
      <c r="CW39" s="109"/>
      <c r="CX39" s="109"/>
      <c r="CY39" s="109"/>
      <c r="CZ39" s="109"/>
      <c r="DA39" s="109"/>
      <c r="DB39" s="109"/>
      <c r="DC39" s="109"/>
      <c r="DD39" s="109"/>
      <c r="DE39" s="109"/>
      <c r="DF39" s="109"/>
      <c r="DG39" s="109"/>
      <c r="DH39" s="109"/>
      <c r="DI39" s="109"/>
      <c r="DJ39" s="109"/>
      <c r="DK39" s="109"/>
      <c r="DL39" s="109"/>
      <c r="DM39" s="109"/>
      <c r="DN39" s="109"/>
      <c r="DO39" s="109"/>
      <c r="DP39" s="109"/>
      <c r="DQ39" s="109"/>
      <c r="DR39" s="109"/>
      <c r="DS39" s="109"/>
    </row>
    <row r="40" spans="1:123" s="8" customFormat="1">
      <c r="A40" s="65" t="s">
        <v>149</v>
      </c>
      <c r="B40" s="65"/>
      <c r="C40" s="65"/>
      <c r="D40" s="65"/>
      <c r="E40" s="65"/>
      <c r="F40" s="65"/>
      <c r="G40" s="65"/>
      <c r="H40" s="65"/>
      <c r="I40" s="64" t="s">
        <v>137</v>
      </c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5" t="s">
        <v>57</v>
      </c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109"/>
      <c r="BG40" s="109"/>
      <c r="BH40" s="109"/>
      <c r="BI40" s="109"/>
      <c r="BJ40" s="109"/>
      <c r="BK40" s="109"/>
      <c r="BL40" s="109"/>
      <c r="BM40" s="109"/>
      <c r="BN40" s="109"/>
      <c r="BO40" s="109"/>
      <c r="BP40" s="109"/>
      <c r="BQ40" s="109"/>
      <c r="BR40" s="109"/>
      <c r="BS40" s="109"/>
      <c r="BT40" s="109"/>
      <c r="BU40" s="109"/>
      <c r="BV40" s="109"/>
      <c r="BW40" s="109"/>
      <c r="BX40" s="109"/>
      <c r="BY40" s="109"/>
      <c r="BZ40" s="109"/>
      <c r="CA40" s="109"/>
      <c r="CB40" s="109"/>
      <c r="CC40" s="109"/>
      <c r="CD40" s="109"/>
      <c r="CE40" s="109"/>
      <c r="CF40" s="109"/>
      <c r="CG40" s="109"/>
      <c r="CH40" s="109"/>
      <c r="CI40" s="109"/>
      <c r="CJ40" s="109"/>
      <c r="CK40" s="109"/>
      <c r="CL40" s="109"/>
      <c r="CM40" s="109"/>
      <c r="CN40" s="109"/>
      <c r="CO40" s="109"/>
      <c r="CP40" s="109"/>
      <c r="CQ40" s="109"/>
      <c r="CR40" s="109"/>
      <c r="CS40" s="109"/>
      <c r="CT40" s="109"/>
      <c r="CU40" s="109"/>
      <c r="CV40" s="109"/>
      <c r="CW40" s="109"/>
      <c r="CX40" s="109"/>
      <c r="CY40" s="109"/>
      <c r="CZ40" s="109"/>
      <c r="DA40" s="109"/>
      <c r="DB40" s="109"/>
      <c r="DC40" s="109"/>
      <c r="DD40" s="109"/>
      <c r="DE40" s="109"/>
      <c r="DF40" s="109"/>
      <c r="DG40" s="109"/>
      <c r="DH40" s="109"/>
      <c r="DI40" s="109"/>
      <c r="DJ40" s="109"/>
      <c r="DK40" s="109"/>
      <c r="DL40" s="109"/>
      <c r="DM40" s="109"/>
      <c r="DN40" s="109"/>
      <c r="DO40" s="109"/>
      <c r="DP40" s="109"/>
      <c r="DQ40" s="109"/>
      <c r="DR40" s="109"/>
      <c r="DS40" s="109"/>
    </row>
    <row r="41" spans="1:123" s="8" customFormat="1">
      <c r="A41" s="65"/>
      <c r="B41" s="65"/>
      <c r="C41" s="65"/>
      <c r="D41" s="65"/>
      <c r="E41" s="65"/>
      <c r="F41" s="65"/>
      <c r="G41" s="65"/>
      <c r="H41" s="65"/>
      <c r="I41" s="64" t="s">
        <v>138</v>
      </c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109"/>
      <c r="BG41" s="109"/>
      <c r="BH41" s="109"/>
      <c r="BI41" s="109"/>
      <c r="BJ41" s="109"/>
      <c r="BK41" s="109"/>
      <c r="BL41" s="109"/>
      <c r="BM41" s="109"/>
      <c r="BN41" s="109"/>
      <c r="BO41" s="109"/>
      <c r="BP41" s="109"/>
      <c r="BQ41" s="109"/>
      <c r="BR41" s="109"/>
      <c r="BS41" s="109"/>
      <c r="BT41" s="109"/>
      <c r="BU41" s="109"/>
      <c r="BV41" s="109"/>
      <c r="BW41" s="109"/>
      <c r="BX41" s="109"/>
      <c r="BY41" s="109"/>
      <c r="BZ41" s="109"/>
      <c r="CA41" s="109"/>
      <c r="CB41" s="109"/>
      <c r="CC41" s="109"/>
      <c r="CD41" s="109"/>
      <c r="CE41" s="109"/>
      <c r="CF41" s="109"/>
      <c r="CG41" s="109"/>
      <c r="CH41" s="109"/>
      <c r="CI41" s="109"/>
      <c r="CJ41" s="109"/>
      <c r="CK41" s="109"/>
      <c r="CL41" s="109"/>
      <c r="CM41" s="109"/>
      <c r="CN41" s="109"/>
      <c r="CO41" s="109"/>
      <c r="CP41" s="109"/>
      <c r="CQ41" s="109"/>
      <c r="CR41" s="109"/>
      <c r="CS41" s="109"/>
      <c r="CT41" s="109"/>
      <c r="CU41" s="109"/>
      <c r="CV41" s="109"/>
      <c r="CW41" s="109"/>
      <c r="CX41" s="109"/>
      <c r="CY41" s="109"/>
      <c r="CZ41" s="109"/>
      <c r="DA41" s="109"/>
      <c r="DB41" s="109"/>
      <c r="DC41" s="109"/>
      <c r="DD41" s="109"/>
      <c r="DE41" s="109"/>
      <c r="DF41" s="109"/>
      <c r="DG41" s="109"/>
      <c r="DH41" s="109"/>
      <c r="DI41" s="109"/>
      <c r="DJ41" s="109"/>
      <c r="DK41" s="109"/>
      <c r="DL41" s="109"/>
      <c r="DM41" s="109"/>
      <c r="DN41" s="109"/>
      <c r="DO41" s="109"/>
      <c r="DP41" s="109"/>
      <c r="DQ41" s="109"/>
      <c r="DR41" s="109"/>
      <c r="DS41" s="109"/>
    </row>
    <row r="42" spans="1:123" s="8" customFormat="1">
      <c r="A42" s="65"/>
      <c r="B42" s="65"/>
      <c r="C42" s="65"/>
      <c r="D42" s="65"/>
      <c r="E42" s="65"/>
      <c r="F42" s="65"/>
      <c r="G42" s="65"/>
      <c r="H42" s="65"/>
      <c r="I42" s="64" t="s">
        <v>145</v>
      </c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109"/>
      <c r="BG42" s="109"/>
      <c r="BH42" s="109"/>
      <c r="BI42" s="109"/>
      <c r="BJ42" s="109"/>
      <c r="BK42" s="109"/>
      <c r="BL42" s="109"/>
      <c r="BM42" s="109"/>
      <c r="BN42" s="109"/>
      <c r="BO42" s="109"/>
      <c r="BP42" s="109"/>
      <c r="BQ42" s="109"/>
      <c r="BR42" s="109"/>
      <c r="BS42" s="109"/>
      <c r="BT42" s="109"/>
      <c r="BU42" s="109"/>
      <c r="BV42" s="109"/>
      <c r="BW42" s="109"/>
      <c r="BX42" s="109"/>
      <c r="BY42" s="109"/>
      <c r="BZ42" s="109"/>
      <c r="CA42" s="109"/>
      <c r="CB42" s="109"/>
      <c r="CC42" s="109"/>
      <c r="CD42" s="109"/>
      <c r="CE42" s="109"/>
      <c r="CF42" s="109"/>
      <c r="CG42" s="109"/>
      <c r="CH42" s="109"/>
      <c r="CI42" s="109"/>
      <c r="CJ42" s="109"/>
      <c r="CK42" s="109"/>
      <c r="CL42" s="109"/>
      <c r="CM42" s="109"/>
      <c r="CN42" s="109"/>
      <c r="CO42" s="109"/>
      <c r="CP42" s="109"/>
      <c r="CQ42" s="109"/>
      <c r="CR42" s="109"/>
      <c r="CS42" s="109"/>
      <c r="CT42" s="109"/>
      <c r="CU42" s="109"/>
      <c r="CV42" s="109"/>
      <c r="CW42" s="109"/>
      <c r="CX42" s="109"/>
      <c r="CY42" s="109"/>
      <c r="CZ42" s="109"/>
      <c r="DA42" s="109"/>
      <c r="DB42" s="109"/>
      <c r="DC42" s="109"/>
      <c r="DD42" s="109"/>
      <c r="DE42" s="109"/>
      <c r="DF42" s="109"/>
      <c r="DG42" s="109"/>
      <c r="DH42" s="109"/>
      <c r="DI42" s="109"/>
      <c r="DJ42" s="109"/>
      <c r="DK42" s="109"/>
      <c r="DL42" s="109"/>
      <c r="DM42" s="109"/>
      <c r="DN42" s="109"/>
      <c r="DO42" s="109"/>
      <c r="DP42" s="109"/>
      <c r="DQ42" s="109"/>
      <c r="DR42" s="109"/>
      <c r="DS42" s="109"/>
    </row>
    <row r="43" spans="1:123" s="8" customFormat="1">
      <c r="A43" s="65"/>
      <c r="B43" s="65"/>
      <c r="C43" s="65"/>
      <c r="D43" s="65"/>
      <c r="E43" s="65"/>
      <c r="F43" s="65"/>
      <c r="G43" s="65"/>
      <c r="H43" s="65"/>
      <c r="I43" s="64" t="s">
        <v>150</v>
      </c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109"/>
      <c r="BG43" s="109"/>
      <c r="BH43" s="109"/>
      <c r="BI43" s="109"/>
      <c r="BJ43" s="109"/>
      <c r="BK43" s="109"/>
      <c r="BL43" s="109"/>
      <c r="BM43" s="109"/>
      <c r="BN43" s="109"/>
      <c r="BO43" s="109"/>
      <c r="BP43" s="109"/>
      <c r="BQ43" s="109"/>
      <c r="BR43" s="109"/>
      <c r="BS43" s="109"/>
      <c r="BT43" s="109"/>
      <c r="BU43" s="109"/>
      <c r="BV43" s="109"/>
      <c r="BW43" s="109"/>
      <c r="BX43" s="109"/>
      <c r="BY43" s="109"/>
      <c r="BZ43" s="109"/>
      <c r="CA43" s="109"/>
      <c r="CB43" s="109"/>
      <c r="CC43" s="109"/>
      <c r="CD43" s="109"/>
      <c r="CE43" s="109"/>
      <c r="CF43" s="109"/>
      <c r="CG43" s="109"/>
      <c r="CH43" s="109"/>
      <c r="CI43" s="109"/>
      <c r="CJ43" s="109"/>
      <c r="CK43" s="109"/>
      <c r="CL43" s="109"/>
      <c r="CM43" s="109"/>
      <c r="CN43" s="109"/>
      <c r="CO43" s="109"/>
      <c r="CP43" s="109"/>
      <c r="CQ43" s="109"/>
      <c r="CR43" s="109"/>
      <c r="CS43" s="109"/>
      <c r="CT43" s="109"/>
      <c r="CU43" s="109"/>
      <c r="CV43" s="109"/>
      <c r="CW43" s="109"/>
      <c r="CX43" s="109"/>
      <c r="CY43" s="109"/>
      <c r="CZ43" s="109"/>
      <c r="DA43" s="109"/>
      <c r="DB43" s="109"/>
      <c r="DC43" s="109"/>
      <c r="DD43" s="109"/>
      <c r="DE43" s="109"/>
      <c r="DF43" s="109"/>
      <c r="DG43" s="109"/>
      <c r="DH43" s="109"/>
      <c r="DI43" s="109"/>
      <c r="DJ43" s="109"/>
      <c r="DK43" s="109"/>
      <c r="DL43" s="109"/>
      <c r="DM43" s="109"/>
      <c r="DN43" s="109"/>
      <c r="DO43" s="109"/>
      <c r="DP43" s="109"/>
      <c r="DQ43" s="109"/>
      <c r="DR43" s="109"/>
      <c r="DS43" s="109"/>
    </row>
    <row r="44" spans="1:123" s="8" customFormat="1">
      <c r="A44" s="65"/>
      <c r="B44" s="65"/>
      <c r="C44" s="65"/>
      <c r="D44" s="65"/>
      <c r="E44" s="65"/>
      <c r="F44" s="65"/>
      <c r="G44" s="65"/>
      <c r="H44" s="65"/>
      <c r="I44" s="64" t="s">
        <v>151</v>
      </c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109"/>
      <c r="BG44" s="109"/>
      <c r="BH44" s="109"/>
      <c r="BI44" s="109"/>
      <c r="BJ44" s="109"/>
      <c r="BK44" s="109"/>
      <c r="BL44" s="109"/>
      <c r="BM44" s="109"/>
      <c r="BN44" s="109"/>
      <c r="BO44" s="109"/>
      <c r="BP44" s="109"/>
      <c r="BQ44" s="109"/>
      <c r="BR44" s="109"/>
      <c r="BS44" s="109"/>
      <c r="BT44" s="109"/>
      <c r="BU44" s="109"/>
      <c r="BV44" s="109"/>
      <c r="BW44" s="109"/>
      <c r="BX44" s="109"/>
      <c r="BY44" s="109"/>
      <c r="BZ44" s="109"/>
      <c r="CA44" s="109"/>
      <c r="CB44" s="109"/>
      <c r="CC44" s="109"/>
      <c r="CD44" s="109"/>
      <c r="CE44" s="109"/>
      <c r="CF44" s="109"/>
      <c r="CG44" s="109"/>
      <c r="CH44" s="109"/>
      <c r="CI44" s="109"/>
      <c r="CJ44" s="109"/>
      <c r="CK44" s="109"/>
      <c r="CL44" s="109"/>
      <c r="CM44" s="109"/>
      <c r="CN44" s="109"/>
      <c r="CO44" s="109"/>
      <c r="CP44" s="109"/>
      <c r="CQ44" s="109"/>
      <c r="CR44" s="109"/>
      <c r="CS44" s="109"/>
      <c r="CT44" s="109"/>
      <c r="CU44" s="109"/>
      <c r="CV44" s="109"/>
      <c r="CW44" s="109"/>
      <c r="CX44" s="109"/>
      <c r="CY44" s="109"/>
      <c r="CZ44" s="109"/>
      <c r="DA44" s="109"/>
      <c r="DB44" s="109"/>
      <c r="DC44" s="109"/>
      <c r="DD44" s="109"/>
      <c r="DE44" s="109"/>
      <c r="DF44" s="109"/>
      <c r="DG44" s="109"/>
      <c r="DH44" s="109"/>
      <c r="DI44" s="109"/>
      <c r="DJ44" s="109"/>
      <c r="DK44" s="109"/>
      <c r="DL44" s="109"/>
      <c r="DM44" s="109"/>
      <c r="DN44" s="109"/>
      <c r="DO44" s="109"/>
      <c r="DP44" s="109"/>
      <c r="DQ44" s="109"/>
      <c r="DR44" s="109"/>
      <c r="DS44" s="109"/>
    </row>
    <row r="45" spans="1:123" s="8" customFormat="1">
      <c r="A45" s="65" t="s">
        <v>152</v>
      </c>
      <c r="B45" s="65"/>
      <c r="C45" s="65"/>
      <c r="D45" s="65"/>
      <c r="E45" s="65"/>
      <c r="F45" s="65"/>
      <c r="G45" s="65"/>
      <c r="H45" s="65"/>
      <c r="I45" s="64" t="s">
        <v>131</v>
      </c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5" t="s">
        <v>57</v>
      </c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109"/>
      <c r="BG45" s="109"/>
      <c r="BH45" s="109"/>
      <c r="BI45" s="109"/>
      <c r="BJ45" s="109"/>
      <c r="BK45" s="109"/>
      <c r="BL45" s="109"/>
      <c r="BM45" s="109"/>
      <c r="BN45" s="109"/>
      <c r="BO45" s="109"/>
      <c r="BP45" s="109"/>
      <c r="BQ45" s="109"/>
      <c r="BR45" s="109"/>
      <c r="BS45" s="109"/>
      <c r="BT45" s="109"/>
      <c r="BU45" s="109"/>
      <c r="BV45" s="109"/>
      <c r="BW45" s="109"/>
      <c r="BX45" s="109"/>
      <c r="BY45" s="109"/>
      <c r="BZ45" s="109"/>
      <c r="CA45" s="109"/>
      <c r="CB45" s="109"/>
      <c r="CC45" s="109"/>
      <c r="CD45" s="109"/>
      <c r="CE45" s="109"/>
      <c r="CF45" s="109"/>
      <c r="CG45" s="109"/>
      <c r="CH45" s="109"/>
      <c r="CI45" s="109"/>
      <c r="CJ45" s="109"/>
      <c r="CK45" s="109"/>
      <c r="CL45" s="109"/>
      <c r="CM45" s="109"/>
      <c r="CN45" s="109"/>
      <c r="CO45" s="109"/>
      <c r="CP45" s="109"/>
      <c r="CQ45" s="109"/>
      <c r="CR45" s="109"/>
      <c r="CS45" s="109"/>
      <c r="CT45" s="109"/>
      <c r="CU45" s="109"/>
      <c r="CV45" s="109"/>
      <c r="CW45" s="109"/>
      <c r="CX45" s="109"/>
      <c r="CY45" s="109"/>
      <c r="CZ45" s="109"/>
      <c r="DA45" s="109"/>
      <c r="DB45" s="109"/>
      <c r="DC45" s="109"/>
      <c r="DD45" s="109"/>
      <c r="DE45" s="109"/>
      <c r="DF45" s="109"/>
      <c r="DG45" s="109"/>
      <c r="DH45" s="109"/>
      <c r="DI45" s="109"/>
      <c r="DJ45" s="109"/>
      <c r="DK45" s="109"/>
      <c r="DL45" s="109"/>
      <c r="DM45" s="109"/>
      <c r="DN45" s="109"/>
      <c r="DO45" s="109"/>
      <c r="DP45" s="109"/>
      <c r="DQ45" s="109"/>
      <c r="DR45" s="109"/>
      <c r="DS45" s="109"/>
    </row>
    <row r="46" spans="1:123" s="8" customFormat="1">
      <c r="A46" s="65"/>
      <c r="B46" s="65"/>
      <c r="C46" s="65"/>
      <c r="D46" s="65"/>
      <c r="E46" s="65"/>
      <c r="F46" s="65"/>
      <c r="G46" s="65"/>
      <c r="H46" s="65"/>
      <c r="I46" s="64" t="s">
        <v>132</v>
      </c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5" t="s">
        <v>57</v>
      </c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109"/>
      <c r="BG46" s="109"/>
      <c r="BH46" s="109"/>
      <c r="BI46" s="109"/>
      <c r="BJ46" s="109"/>
      <c r="BK46" s="109"/>
      <c r="BL46" s="109"/>
      <c r="BM46" s="109"/>
      <c r="BN46" s="109"/>
      <c r="BO46" s="109"/>
      <c r="BP46" s="109"/>
      <c r="BQ46" s="109"/>
      <c r="BR46" s="109"/>
      <c r="BS46" s="109"/>
      <c r="BT46" s="109"/>
      <c r="BU46" s="109"/>
      <c r="BV46" s="109"/>
      <c r="BW46" s="109"/>
      <c r="BX46" s="109"/>
      <c r="BY46" s="109"/>
      <c r="BZ46" s="109"/>
      <c r="CA46" s="109"/>
      <c r="CB46" s="109"/>
      <c r="CC46" s="109"/>
      <c r="CD46" s="109"/>
      <c r="CE46" s="109"/>
      <c r="CF46" s="109"/>
      <c r="CG46" s="109"/>
      <c r="CH46" s="109"/>
      <c r="CI46" s="109"/>
      <c r="CJ46" s="109"/>
      <c r="CK46" s="109"/>
      <c r="CL46" s="109"/>
      <c r="CM46" s="109"/>
      <c r="CN46" s="109"/>
      <c r="CO46" s="109"/>
      <c r="CP46" s="109"/>
      <c r="CQ46" s="109"/>
      <c r="CR46" s="109"/>
      <c r="CS46" s="109"/>
      <c r="CT46" s="109"/>
      <c r="CU46" s="109"/>
      <c r="CV46" s="109"/>
      <c r="CW46" s="109"/>
      <c r="CX46" s="109"/>
      <c r="CY46" s="109"/>
      <c r="CZ46" s="109"/>
      <c r="DA46" s="109"/>
      <c r="DB46" s="109"/>
      <c r="DC46" s="109"/>
      <c r="DD46" s="109"/>
      <c r="DE46" s="109"/>
      <c r="DF46" s="109"/>
      <c r="DG46" s="109"/>
      <c r="DH46" s="109"/>
      <c r="DI46" s="109"/>
      <c r="DJ46" s="109"/>
      <c r="DK46" s="109"/>
      <c r="DL46" s="109"/>
      <c r="DM46" s="109"/>
      <c r="DN46" s="109"/>
      <c r="DO46" s="109"/>
      <c r="DP46" s="109"/>
      <c r="DQ46" s="109"/>
      <c r="DR46" s="109"/>
      <c r="DS46" s="109"/>
    </row>
    <row r="47" spans="1:123" s="8" customFormat="1">
      <c r="A47" s="65"/>
      <c r="B47" s="65"/>
      <c r="C47" s="65"/>
      <c r="D47" s="65"/>
      <c r="E47" s="65"/>
      <c r="F47" s="65"/>
      <c r="G47" s="65"/>
      <c r="H47" s="65"/>
      <c r="I47" s="64" t="s">
        <v>133</v>
      </c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5" t="s">
        <v>57</v>
      </c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109"/>
      <c r="BG47" s="109"/>
      <c r="BH47" s="109"/>
      <c r="BI47" s="109"/>
      <c r="BJ47" s="109"/>
      <c r="BK47" s="109"/>
      <c r="BL47" s="109"/>
      <c r="BM47" s="109"/>
      <c r="BN47" s="109"/>
      <c r="BO47" s="109"/>
      <c r="BP47" s="109"/>
      <c r="BQ47" s="109"/>
      <c r="BR47" s="109"/>
      <c r="BS47" s="109"/>
      <c r="BT47" s="109"/>
      <c r="BU47" s="109"/>
      <c r="BV47" s="109"/>
      <c r="BW47" s="109"/>
      <c r="BX47" s="109"/>
      <c r="BY47" s="109"/>
      <c r="BZ47" s="109"/>
      <c r="CA47" s="109"/>
      <c r="CB47" s="109"/>
      <c r="CC47" s="109"/>
      <c r="CD47" s="109"/>
      <c r="CE47" s="109"/>
      <c r="CF47" s="109"/>
      <c r="CG47" s="109"/>
      <c r="CH47" s="109"/>
      <c r="CI47" s="109"/>
      <c r="CJ47" s="109"/>
      <c r="CK47" s="109"/>
      <c r="CL47" s="109"/>
      <c r="CM47" s="109"/>
      <c r="CN47" s="109"/>
      <c r="CO47" s="109"/>
      <c r="CP47" s="109"/>
      <c r="CQ47" s="109"/>
      <c r="CR47" s="109"/>
      <c r="CS47" s="109"/>
      <c r="CT47" s="109"/>
      <c r="CU47" s="109"/>
      <c r="CV47" s="109"/>
      <c r="CW47" s="109"/>
      <c r="CX47" s="109"/>
      <c r="CY47" s="109"/>
      <c r="CZ47" s="109"/>
      <c r="DA47" s="109"/>
      <c r="DB47" s="109"/>
      <c r="DC47" s="109"/>
      <c r="DD47" s="109"/>
      <c r="DE47" s="109"/>
      <c r="DF47" s="109"/>
      <c r="DG47" s="109"/>
      <c r="DH47" s="109"/>
      <c r="DI47" s="109"/>
      <c r="DJ47" s="109"/>
      <c r="DK47" s="109"/>
      <c r="DL47" s="109"/>
      <c r="DM47" s="109"/>
      <c r="DN47" s="109"/>
      <c r="DO47" s="109"/>
      <c r="DP47" s="109"/>
      <c r="DQ47" s="109"/>
      <c r="DR47" s="109"/>
      <c r="DS47" s="109"/>
    </row>
    <row r="48" spans="1:123" s="8" customFormat="1">
      <c r="A48" s="65" t="s">
        <v>153</v>
      </c>
      <c r="B48" s="65"/>
      <c r="C48" s="65"/>
      <c r="D48" s="65"/>
      <c r="E48" s="65"/>
      <c r="F48" s="65"/>
      <c r="G48" s="65"/>
      <c r="H48" s="65"/>
      <c r="I48" s="64" t="s">
        <v>135</v>
      </c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5" t="s">
        <v>57</v>
      </c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109"/>
      <c r="BG48" s="109"/>
      <c r="BH48" s="109"/>
      <c r="BI48" s="109"/>
      <c r="BJ48" s="109"/>
      <c r="BK48" s="109"/>
      <c r="BL48" s="109"/>
      <c r="BM48" s="109"/>
      <c r="BN48" s="109"/>
      <c r="BO48" s="109"/>
      <c r="BP48" s="109"/>
      <c r="BQ48" s="109"/>
      <c r="BR48" s="109"/>
      <c r="BS48" s="109"/>
      <c r="BT48" s="109"/>
      <c r="BU48" s="109"/>
      <c r="BV48" s="109"/>
      <c r="BW48" s="109"/>
      <c r="BX48" s="109"/>
      <c r="BY48" s="109"/>
      <c r="BZ48" s="109"/>
      <c r="CA48" s="109"/>
      <c r="CB48" s="109"/>
      <c r="CC48" s="109"/>
      <c r="CD48" s="109"/>
      <c r="CE48" s="109"/>
      <c r="CF48" s="109"/>
      <c r="CG48" s="109"/>
      <c r="CH48" s="109"/>
      <c r="CI48" s="109"/>
      <c r="CJ48" s="109"/>
      <c r="CK48" s="109"/>
      <c r="CL48" s="109"/>
      <c r="CM48" s="109"/>
      <c r="CN48" s="109"/>
      <c r="CO48" s="109"/>
      <c r="CP48" s="109"/>
      <c r="CQ48" s="109"/>
      <c r="CR48" s="109"/>
      <c r="CS48" s="109"/>
      <c r="CT48" s="109"/>
      <c r="CU48" s="109"/>
      <c r="CV48" s="109"/>
      <c r="CW48" s="109"/>
      <c r="CX48" s="109"/>
      <c r="CY48" s="109"/>
      <c r="CZ48" s="109"/>
      <c r="DA48" s="109"/>
      <c r="DB48" s="109"/>
      <c r="DC48" s="109"/>
      <c r="DD48" s="109"/>
      <c r="DE48" s="109"/>
      <c r="DF48" s="109"/>
      <c r="DG48" s="109"/>
      <c r="DH48" s="109"/>
      <c r="DI48" s="109"/>
      <c r="DJ48" s="109"/>
      <c r="DK48" s="109"/>
      <c r="DL48" s="109"/>
      <c r="DM48" s="109"/>
      <c r="DN48" s="109"/>
      <c r="DO48" s="109"/>
      <c r="DP48" s="109"/>
      <c r="DQ48" s="109"/>
      <c r="DR48" s="109"/>
      <c r="DS48" s="109"/>
    </row>
    <row r="49" spans="1:123" s="8" customFormat="1">
      <c r="A49" s="65"/>
      <c r="B49" s="65"/>
      <c r="C49" s="65"/>
      <c r="D49" s="65"/>
      <c r="E49" s="65"/>
      <c r="F49" s="65"/>
      <c r="G49" s="65"/>
      <c r="H49" s="65"/>
      <c r="I49" s="64" t="s">
        <v>132</v>
      </c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5" t="s">
        <v>57</v>
      </c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109"/>
      <c r="BG49" s="109"/>
      <c r="BH49" s="109"/>
      <c r="BI49" s="109"/>
      <c r="BJ49" s="109"/>
      <c r="BK49" s="109"/>
      <c r="BL49" s="109"/>
      <c r="BM49" s="109"/>
      <c r="BN49" s="109"/>
      <c r="BO49" s="109"/>
      <c r="BP49" s="109"/>
      <c r="BQ49" s="109"/>
      <c r="BR49" s="109"/>
      <c r="BS49" s="109"/>
      <c r="BT49" s="109"/>
      <c r="BU49" s="109"/>
      <c r="BV49" s="109"/>
      <c r="BW49" s="109"/>
      <c r="BX49" s="109"/>
      <c r="BY49" s="109"/>
      <c r="BZ49" s="109"/>
      <c r="CA49" s="109"/>
      <c r="CB49" s="109"/>
      <c r="CC49" s="109"/>
      <c r="CD49" s="109"/>
      <c r="CE49" s="109"/>
      <c r="CF49" s="109"/>
      <c r="CG49" s="109"/>
      <c r="CH49" s="109"/>
      <c r="CI49" s="109"/>
      <c r="CJ49" s="109"/>
      <c r="CK49" s="109"/>
      <c r="CL49" s="109"/>
      <c r="CM49" s="109"/>
      <c r="CN49" s="109"/>
      <c r="CO49" s="109"/>
      <c r="CP49" s="109"/>
      <c r="CQ49" s="109"/>
      <c r="CR49" s="109"/>
      <c r="CS49" s="109"/>
      <c r="CT49" s="109"/>
      <c r="CU49" s="109"/>
      <c r="CV49" s="109"/>
      <c r="CW49" s="109"/>
      <c r="CX49" s="109"/>
      <c r="CY49" s="109"/>
      <c r="CZ49" s="109"/>
      <c r="DA49" s="109"/>
      <c r="DB49" s="109"/>
      <c r="DC49" s="109"/>
      <c r="DD49" s="109"/>
      <c r="DE49" s="109"/>
      <c r="DF49" s="109"/>
      <c r="DG49" s="109"/>
      <c r="DH49" s="109"/>
      <c r="DI49" s="109"/>
      <c r="DJ49" s="109"/>
      <c r="DK49" s="109"/>
      <c r="DL49" s="109"/>
      <c r="DM49" s="109"/>
      <c r="DN49" s="109"/>
      <c r="DO49" s="109"/>
      <c r="DP49" s="109"/>
      <c r="DQ49" s="109"/>
      <c r="DR49" s="109"/>
      <c r="DS49" s="109"/>
    </row>
    <row r="50" spans="1:123" s="8" customFormat="1">
      <c r="A50" s="65"/>
      <c r="B50" s="65"/>
      <c r="C50" s="65"/>
      <c r="D50" s="65"/>
      <c r="E50" s="65"/>
      <c r="F50" s="65"/>
      <c r="G50" s="65"/>
      <c r="H50" s="65"/>
      <c r="I50" s="64" t="s">
        <v>133</v>
      </c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5" t="s">
        <v>57</v>
      </c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109"/>
      <c r="BG50" s="109"/>
      <c r="BH50" s="109"/>
      <c r="BI50" s="109"/>
      <c r="BJ50" s="109"/>
      <c r="BK50" s="109"/>
      <c r="BL50" s="109"/>
      <c r="BM50" s="109"/>
      <c r="BN50" s="109"/>
      <c r="BO50" s="109"/>
      <c r="BP50" s="109"/>
      <c r="BQ50" s="109"/>
      <c r="BR50" s="109"/>
      <c r="BS50" s="109"/>
      <c r="BT50" s="109"/>
      <c r="BU50" s="109"/>
      <c r="BV50" s="109"/>
      <c r="BW50" s="109"/>
      <c r="BX50" s="109"/>
      <c r="BY50" s="109"/>
      <c r="BZ50" s="109"/>
      <c r="CA50" s="109"/>
      <c r="CB50" s="109"/>
      <c r="CC50" s="109"/>
      <c r="CD50" s="109"/>
      <c r="CE50" s="109"/>
      <c r="CF50" s="109"/>
      <c r="CG50" s="109"/>
      <c r="CH50" s="109"/>
      <c r="CI50" s="109"/>
      <c r="CJ50" s="109"/>
      <c r="CK50" s="109"/>
      <c r="CL50" s="109"/>
      <c r="CM50" s="109"/>
      <c r="CN50" s="109"/>
      <c r="CO50" s="109"/>
      <c r="CP50" s="109"/>
      <c r="CQ50" s="109"/>
      <c r="CR50" s="109"/>
      <c r="CS50" s="109"/>
      <c r="CT50" s="109"/>
      <c r="CU50" s="109"/>
      <c r="CV50" s="109"/>
      <c r="CW50" s="109"/>
      <c r="CX50" s="109"/>
      <c r="CY50" s="109"/>
      <c r="CZ50" s="109"/>
      <c r="DA50" s="109"/>
      <c r="DB50" s="109"/>
      <c r="DC50" s="109"/>
      <c r="DD50" s="109"/>
      <c r="DE50" s="109"/>
      <c r="DF50" s="109"/>
      <c r="DG50" s="109"/>
      <c r="DH50" s="109"/>
      <c r="DI50" s="109"/>
      <c r="DJ50" s="109"/>
      <c r="DK50" s="109"/>
      <c r="DL50" s="109"/>
      <c r="DM50" s="109"/>
      <c r="DN50" s="109"/>
      <c r="DO50" s="109"/>
      <c r="DP50" s="109"/>
      <c r="DQ50" s="109"/>
      <c r="DR50" s="109"/>
      <c r="DS50" s="109"/>
    </row>
    <row r="51" spans="1:123" s="8" customFormat="1">
      <c r="A51" s="65" t="s">
        <v>154</v>
      </c>
      <c r="B51" s="65"/>
      <c r="C51" s="65"/>
      <c r="D51" s="65"/>
      <c r="E51" s="65"/>
      <c r="F51" s="65"/>
      <c r="G51" s="65"/>
      <c r="H51" s="65"/>
      <c r="I51" s="64" t="s">
        <v>137</v>
      </c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5" t="s">
        <v>57</v>
      </c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109"/>
      <c r="BG51" s="109"/>
      <c r="BH51" s="109"/>
      <c r="BI51" s="109"/>
      <c r="BJ51" s="109"/>
      <c r="BK51" s="109"/>
      <c r="BL51" s="109"/>
      <c r="BM51" s="109"/>
      <c r="BN51" s="109"/>
      <c r="BO51" s="109"/>
      <c r="BP51" s="109"/>
      <c r="BQ51" s="109"/>
      <c r="BR51" s="109"/>
      <c r="BS51" s="109"/>
      <c r="BT51" s="109"/>
      <c r="BU51" s="109"/>
      <c r="BV51" s="109"/>
      <c r="BW51" s="109"/>
      <c r="BX51" s="109"/>
      <c r="BY51" s="109"/>
      <c r="BZ51" s="109"/>
      <c r="CA51" s="109"/>
      <c r="CB51" s="109"/>
      <c r="CC51" s="109"/>
      <c r="CD51" s="109"/>
      <c r="CE51" s="109"/>
      <c r="CF51" s="109"/>
      <c r="CG51" s="109"/>
      <c r="CH51" s="109"/>
      <c r="CI51" s="109"/>
      <c r="CJ51" s="109"/>
      <c r="CK51" s="109"/>
      <c r="CL51" s="109"/>
      <c r="CM51" s="109"/>
      <c r="CN51" s="109"/>
      <c r="CO51" s="109"/>
      <c r="CP51" s="109"/>
      <c r="CQ51" s="109"/>
      <c r="CR51" s="109"/>
      <c r="CS51" s="109"/>
      <c r="CT51" s="109"/>
      <c r="CU51" s="109"/>
      <c r="CV51" s="109"/>
      <c r="CW51" s="109"/>
      <c r="CX51" s="109"/>
      <c r="CY51" s="109"/>
      <c r="CZ51" s="109"/>
      <c r="DA51" s="109"/>
      <c r="DB51" s="109"/>
      <c r="DC51" s="109"/>
      <c r="DD51" s="109"/>
      <c r="DE51" s="109"/>
      <c r="DF51" s="109"/>
      <c r="DG51" s="109"/>
      <c r="DH51" s="109"/>
      <c r="DI51" s="109"/>
      <c r="DJ51" s="109"/>
      <c r="DK51" s="109"/>
      <c r="DL51" s="109"/>
      <c r="DM51" s="109"/>
      <c r="DN51" s="109"/>
      <c r="DO51" s="109"/>
      <c r="DP51" s="109"/>
      <c r="DQ51" s="109"/>
      <c r="DR51" s="109"/>
      <c r="DS51" s="109"/>
    </row>
    <row r="52" spans="1:123" s="8" customFormat="1">
      <c r="A52" s="65"/>
      <c r="B52" s="65"/>
      <c r="C52" s="65"/>
      <c r="D52" s="65"/>
      <c r="E52" s="65"/>
      <c r="F52" s="65"/>
      <c r="G52" s="65"/>
      <c r="H52" s="65"/>
      <c r="I52" s="64" t="s">
        <v>138</v>
      </c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109"/>
      <c r="BG52" s="109"/>
      <c r="BH52" s="109"/>
      <c r="BI52" s="109"/>
      <c r="BJ52" s="109"/>
      <c r="BK52" s="109"/>
      <c r="BL52" s="109"/>
      <c r="BM52" s="109"/>
      <c r="BN52" s="109"/>
      <c r="BO52" s="109"/>
      <c r="BP52" s="109"/>
      <c r="BQ52" s="109"/>
      <c r="BR52" s="109"/>
      <c r="BS52" s="109"/>
      <c r="BT52" s="109"/>
      <c r="BU52" s="109"/>
      <c r="BV52" s="109"/>
      <c r="BW52" s="109"/>
      <c r="BX52" s="109"/>
      <c r="BY52" s="109"/>
      <c r="BZ52" s="109"/>
      <c r="CA52" s="109"/>
      <c r="CB52" s="109"/>
      <c r="CC52" s="109"/>
      <c r="CD52" s="109"/>
      <c r="CE52" s="109"/>
      <c r="CF52" s="109"/>
      <c r="CG52" s="109"/>
      <c r="CH52" s="109"/>
      <c r="CI52" s="109"/>
      <c r="CJ52" s="109"/>
      <c r="CK52" s="109"/>
      <c r="CL52" s="109"/>
      <c r="CM52" s="109"/>
      <c r="CN52" s="109"/>
      <c r="CO52" s="109"/>
      <c r="CP52" s="109"/>
      <c r="CQ52" s="109"/>
      <c r="CR52" s="109"/>
      <c r="CS52" s="109"/>
      <c r="CT52" s="109"/>
      <c r="CU52" s="109"/>
      <c r="CV52" s="109"/>
      <c r="CW52" s="109"/>
      <c r="CX52" s="109"/>
      <c r="CY52" s="109"/>
      <c r="CZ52" s="109"/>
      <c r="DA52" s="109"/>
      <c r="DB52" s="109"/>
      <c r="DC52" s="109"/>
      <c r="DD52" s="109"/>
      <c r="DE52" s="109"/>
      <c r="DF52" s="109"/>
      <c r="DG52" s="109"/>
      <c r="DH52" s="109"/>
      <c r="DI52" s="109"/>
      <c r="DJ52" s="109"/>
      <c r="DK52" s="109"/>
      <c r="DL52" s="109"/>
      <c r="DM52" s="109"/>
      <c r="DN52" s="109"/>
      <c r="DO52" s="109"/>
      <c r="DP52" s="109"/>
      <c r="DQ52" s="109"/>
      <c r="DR52" s="109"/>
      <c r="DS52" s="109"/>
    </row>
    <row r="53" spans="1:123" s="8" customFormat="1">
      <c r="A53" s="65"/>
      <c r="B53" s="65"/>
      <c r="C53" s="65"/>
      <c r="D53" s="65"/>
      <c r="E53" s="65"/>
      <c r="F53" s="65"/>
      <c r="G53" s="65"/>
      <c r="H53" s="65"/>
      <c r="I53" s="64" t="s">
        <v>145</v>
      </c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109"/>
      <c r="BG53" s="109"/>
      <c r="BH53" s="109"/>
      <c r="BI53" s="109"/>
      <c r="BJ53" s="109"/>
      <c r="BK53" s="109"/>
      <c r="BL53" s="109"/>
      <c r="BM53" s="109"/>
      <c r="BN53" s="109"/>
      <c r="BO53" s="109"/>
      <c r="BP53" s="109"/>
      <c r="BQ53" s="109"/>
      <c r="BR53" s="109"/>
      <c r="BS53" s="109"/>
      <c r="BT53" s="109"/>
      <c r="BU53" s="109"/>
      <c r="BV53" s="109"/>
      <c r="BW53" s="109"/>
      <c r="BX53" s="109"/>
      <c r="BY53" s="109"/>
      <c r="BZ53" s="109"/>
      <c r="CA53" s="109"/>
      <c r="CB53" s="109"/>
      <c r="CC53" s="109"/>
      <c r="CD53" s="109"/>
      <c r="CE53" s="109"/>
      <c r="CF53" s="109"/>
      <c r="CG53" s="109"/>
      <c r="CH53" s="109"/>
      <c r="CI53" s="109"/>
      <c r="CJ53" s="109"/>
      <c r="CK53" s="109"/>
      <c r="CL53" s="109"/>
      <c r="CM53" s="109"/>
      <c r="CN53" s="109"/>
      <c r="CO53" s="109"/>
      <c r="CP53" s="109"/>
      <c r="CQ53" s="109"/>
      <c r="CR53" s="109"/>
      <c r="CS53" s="109"/>
      <c r="CT53" s="109"/>
      <c r="CU53" s="109"/>
      <c r="CV53" s="109"/>
      <c r="CW53" s="109"/>
      <c r="CX53" s="109"/>
      <c r="CY53" s="109"/>
      <c r="CZ53" s="109"/>
      <c r="DA53" s="109"/>
      <c r="DB53" s="109"/>
      <c r="DC53" s="109"/>
      <c r="DD53" s="109"/>
      <c r="DE53" s="109"/>
      <c r="DF53" s="109"/>
      <c r="DG53" s="109"/>
      <c r="DH53" s="109"/>
      <c r="DI53" s="109"/>
      <c r="DJ53" s="109"/>
      <c r="DK53" s="109"/>
      <c r="DL53" s="109"/>
      <c r="DM53" s="109"/>
      <c r="DN53" s="109"/>
      <c r="DO53" s="109"/>
      <c r="DP53" s="109"/>
      <c r="DQ53" s="109"/>
      <c r="DR53" s="109"/>
      <c r="DS53" s="109"/>
    </row>
    <row r="54" spans="1:123" s="8" customFormat="1">
      <c r="A54" s="65"/>
      <c r="B54" s="65"/>
      <c r="C54" s="65"/>
      <c r="D54" s="65"/>
      <c r="E54" s="65"/>
      <c r="F54" s="65"/>
      <c r="G54" s="65"/>
      <c r="H54" s="65"/>
      <c r="I54" s="64" t="s">
        <v>140</v>
      </c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109"/>
      <c r="BG54" s="109"/>
      <c r="BH54" s="109"/>
      <c r="BI54" s="109"/>
      <c r="BJ54" s="109"/>
      <c r="BK54" s="109"/>
      <c r="BL54" s="109"/>
      <c r="BM54" s="109"/>
      <c r="BN54" s="109"/>
      <c r="BO54" s="109"/>
      <c r="BP54" s="109"/>
      <c r="BQ54" s="109"/>
      <c r="BR54" s="109"/>
      <c r="BS54" s="109"/>
      <c r="BT54" s="109"/>
      <c r="BU54" s="109"/>
      <c r="BV54" s="109"/>
      <c r="BW54" s="109"/>
      <c r="BX54" s="109"/>
      <c r="BY54" s="109"/>
      <c r="BZ54" s="109"/>
      <c r="CA54" s="109"/>
      <c r="CB54" s="109"/>
      <c r="CC54" s="109"/>
      <c r="CD54" s="109"/>
      <c r="CE54" s="109"/>
      <c r="CF54" s="109"/>
      <c r="CG54" s="109"/>
      <c r="CH54" s="109"/>
      <c r="CI54" s="109"/>
      <c r="CJ54" s="109"/>
      <c r="CK54" s="109"/>
      <c r="CL54" s="109"/>
      <c r="CM54" s="109"/>
      <c r="CN54" s="109"/>
      <c r="CO54" s="109"/>
      <c r="CP54" s="109"/>
      <c r="CQ54" s="109"/>
      <c r="CR54" s="109"/>
      <c r="CS54" s="109"/>
      <c r="CT54" s="109"/>
      <c r="CU54" s="109"/>
      <c r="CV54" s="109"/>
      <c r="CW54" s="109"/>
      <c r="CX54" s="109"/>
      <c r="CY54" s="109"/>
      <c r="CZ54" s="109"/>
      <c r="DA54" s="109"/>
      <c r="DB54" s="109"/>
      <c r="DC54" s="109"/>
      <c r="DD54" s="109"/>
      <c r="DE54" s="109"/>
      <c r="DF54" s="109"/>
      <c r="DG54" s="109"/>
      <c r="DH54" s="109"/>
      <c r="DI54" s="109"/>
      <c r="DJ54" s="109"/>
      <c r="DK54" s="109"/>
      <c r="DL54" s="109"/>
      <c r="DM54" s="109"/>
      <c r="DN54" s="109"/>
      <c r="DO54" s="109"/>
      <c r="DP54" s="109"/>
      <c r="DQ54" s="109"/>
      <c r="DR54" s="109"/>
      <c r="DS54" s="109"/>
    </row>
    <row r="55" spans="1:123" s="8" customFormat="1">
      <c r="A55" s="65"/>
      <c r="B55" s="65"/>
      <c r="C55" s="65"/>
      <c r="D55" s="65"/>
      <c r="E55" s="65"/>
      <c r="F55" s="65"/>
      <c r="G55" s="65"/>
      <c r="H55" s="65"/>
      <c r="I55" s="64" t="s">
        <v>155</v>
      </c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109"/>
      <c r="BG55" s="109"/>
      <c r="BH55" s="109"/>
      <c r="BI55" s="109"/>
      <c r="BJ55" s="109"/>
      <c r="BK55" s="109"/>
      <c r="BL55" s="109"/>
      <c r="BM55" s="109"/>
      <c r="BN55" s="109"/>
      <c r="BO55" s="109"/>
      <c r="BP55" s="109"/>
      <c r="BQ55" s="109"/>
      <c r="BR55" s="109"/>
      <c r="BS55" s="109"/>
      <c r="BT55" s="109"/>
      <c r="BU55" s="109"/>
      <c r="BV55" s="109"/>
      <c r="BW55" s="109"/>
      <c r="BX55" s="109"/>
      <c r="BY55" s="109"/>
      <c r="BZ55" s="109"/>
      <c r="CA55" s="109"/>
      <c r="CB55" s="109"/>
      <c r="CC55" s="109"/>
      <c r="CD55" s="109"/>
      <c r="CE55" s="109"/>
      <c r="CF55" s="109"/>
      <c r="CG55" s="109"/>
      <c r="CH55" s="109"/>
      <c r="CI55" s="109"/>
      <c r="CJ55" s="109"/>
      <c r="CK55" s="109"/>
      <c r="CL55" s="109"/>
      <c r="CM55" s="109"/>
      <c r="CN55" s="109"/>
      <c r="CO55" s="109"/>
      <c r="CP55" s="109"/>
      <c r="CQ55" s="109"/>
      <c r="CR55" s="109"/>
      <c r="CS55" s="109"/>
      <c r="CT55" s="109"/>
      <c r="CU55" s="109"/>
      <c r="CV55" s="109"/>
      <c r="CW55" s="109"/>
      <c r="CX55" s="109"/>
      <c r="CY55" s="109"/>
      <c r="CZ55" s="109"/>
      <c r="DA55" s="109"/>
      <c r="DB55" s="109"/>
      <c r="DC55" s="109"/>
      <c r="DD55" s="109"/>
      <c r="DE55" s="109"/>
      <c r="DF55" s="109"/>
      <c r="DG55" s="109"/>
      <c r="DH55" s="109"/>
      <c r="DI55" s="109"/>
      <c r="DJ55" s="109"/>
      <c r="DK55" s="109"/>
      <c r="DL55" s="109"/>
      <c r="DM55" s="109"/>
      <c r="DN55" s="109"/>
      <c r="DO55" s="109"/>
      <c r="DP55" s="109"/>
      <c r="DQ55" s="109"/>
      <c r="DR55" s="109"/>
      <c r="DS55" s="109"/>
    </row>
    <row r="56" spans="1:123" s="8" customFormat="1">
      <c r="A56" s="65"/>
      <c r="B56" s="65"/>
      <c r="C56" s="65"/>
      <c r="D56" s="65"/>
      <c r="E56" s="65"/>
      <c r="F56" s="65"/>
      <c r="G56" s="65"/>
      <c r="H56" s="65"/>
      <c r="I56" s="64" t="s">
        <v>142</v>
      </c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109"/>
      <c r="BG56" s="109"/>
      <c r="BH56" s="109"/>
      <c r="BI56" s="109"/>
      <c r="BJ56" s="109"/>
      <c r="BK56" s="109"/>
      <c r="BL56" s="109"/>
      <c r="BM56" s="109"/>
      <c r="BN56" s="109"/>
      <c r="BO56" s="109"/>
      <c r="BP56" s="109"/>
      <c r="BQ56" s="109"/>
      <c r="BR56" s="109"/>
      <c r="BS56" s="109"/>
      <c r="BT56" s="109"/>
      <c r="BU56" s="109"/>
      <c r="BV56" s="109"/>
      <c r="BW56" s="109"/>
      <c r="BX56" s="109"/>
      <c r="BY56" s="109"/>
      <c r="BZ56" s="109"/>
      <c r="CA56" s="109"/>
      <c r="CB56" s="109"/>
      <c r="CC56" s="109"/>
      <c r="CD56" s="109"/>
      <c r="CE56" s="109"/>
      <c r="CF56" s="109"/>
      <c r="CG56" s="109"/>
      <c r="CH56" s="109"/>
      <c r="CI56" s="109"/>
      <c r="CJ56" s="109"/>
      <c r="CK56" s="109"/>
      <c r="CL56" s="109"/>
      <c r="CM56" s="109"/>
      <c r="CN56" s="109"/>
      <c r="CO56" s="109"/>
      <c r="CP56" s="109"/>
      <c r="CQ56" s="109"/>
      <c r="CR56" s="109"/>
      <c r="CS56" s="109"/>
      <c r="CT56" s="109"/>
      <c r="CU56" s="109"/>
      <c r="CV56" s="109"/>
      <c r="CW56" s="109"/>
      <c r="CX56" s="109"/>
      <c r="CY56" s="109"/>
      <c r="CZ56" s="109"/>
      <c r="DA56" s="109"/>
      <c r="DB56" s="109"/>
      <c r="DC56" s="109"/>
      <c r="DD56" s="109"/>
      <c r="DE56" s="109"/>
      <c r="DF56" s="109"/>
      <c r="DG56" s="109"/>
      <c r="DH56" s="109"/>
      <c r="DI56" s="109"/>
      <c r="DJ56" s="109"/>
      <c r="DK56" s="109"/>
      <c r="DL56" s="109"/>
      <c r="DM56" s="109"/>
      <c r="DN56" s="109"/>
      <c r="DO56" s="109"/>
      <c r="DP56" s="109"/>
      <c r="DQ56" s="109"/>
      <c r="DR56" s="109"/>
      <c r="DS56" s="109"/>
    </row>
    <row r="57" spans="1:123" s="8" customFormat="1">
      <c r="A57" s="65" t="s">
        <v>156</v>
      </c>
      <c r="B57" s="65"/>
      <c r="C57" s="65"/>
      <c r="D57" s="65"/>
      <c r="E57" s="65"/>
      <c r="F57" s="65"/>
      <c r="G57" s="65"/>
      <c r="H57" s="65"/>
      <c r="I57" s="64" t="s">
        <v>131</v>
      </c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5" t="s">
        <v>57</v>
      </c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109"/>
      <c r="BG57" s="109"/>
      <c r="BH57" s="109"/>
      <c r="BI57" s="109"/>
      <c r="BJ57" s="109"/>
      <c r="BK57" s="109"/>
      <c r="BL57" s="109"/>
      <c r="BM57" s="109"/>
      <c r="BN57" s="109"/>
      <c r="BO57" s="109"/>
      <c r="BP57" s="109"/>
      <c r="BQ57" s="109"/>
      <c r="BR57" s="109"/>
      <c r="BS57" s="109"/>
      <c r="BT57" s="109"/>
      <c r="BU57" s="109"/>
      <c r="BV57" s="109"/>
      <c r="BW57" s="109"/>
      <c r="BX57" s="109"/>
      <c r="BY57" s="109"/>
      <c r="BZ57" s="109"/>
      <c r="CA57" s="109"/>
      <c r="CB57" s="109"/>
      <c r="CC57" s="109"/>
      <c r="CD57" s="109"/>
      <c r="CE57" s="109"/>
      <c r="CF57" s="109"/>
      <c r="CG57" s="109"/>
      <c r="CH57" s="109"/>
      <c r="CI57" s="109"/>
      <c r="CJ57" s="109"/>
      <c r="CK57" s="109"/>
      <c r="CL57" s="109"/>
      <c r="CM57" s="109"/>
      <c r="CN57" s="109"/>
      <c r="CO57" s="109"/>
      <c r="CP57" s="109"/>
      <c r="CQ57" s="109"/>
      <c r="CR57" s="109"/>
      <c r="CS57" s="109"/>
      <c r="CT57" s="109"/>
      <c r="CU57" s="109"/>
      <c r="CV57" s="109"/>
      <c r="CW57" s="109"/>
      <c r="CX57" s="109"/>
      <c r="CY57" s="109"/>
      <c r="CZ57" s="109"/>
      <c r="DA57" s="109"/>
      <c r="DB57" s="109"/>
      <c r="DC57" s="109"/>
      <c r="DD57" s="109"/>
      <c r="DE57" s="109"/>
      <c r="DF57" s="109"/>
      <c r="DG57" s="109"/>
      <c r="DH57" s="109"/>
      <c r="DI57" s="109"/>
      <c r="DJ57" s="109"/>
      <c r="DK57" s="109"/>
      <c r="DL57" s="109"/>
      <c r="DM57" s="109"/>
      <c r="DN57" s="109"/>
      <c r="DO57" s="109"/>
      <c r="DP57" s="109"/>
      <c r="DQ57" s="109"/>
      <c r="DR57" s="109"/>
      <c r="DS57" s="109"/>
    </row>
    <row r="58" spans="1:123" s="8" customFormat="1">
      <c r="A58" s="65"/>
      <c r="B58" s="65"/>
      <c r="C58" s="65"/>
      <c r="D58" s="65"/>
      <c r="E58" s="65"/>
      <c r="F58" s="65"/>
      <c r="G58" s="65"/>
      <c r="H58" s="65"/>
      <c r="I58" s="64" t="s">
        <v>132</v>
      </c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5" t="s">
        <v>57</v>
      </c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109"/>
      <c r="BG58" s="109"/>
      <c r="BH58" s="109"/>
      <c r="BI58" s="109"/>
      <c r="BJ58" s="109"/>
      <c r="BK58" s="109"/>
      <c r="BL58" s="109"/>
      <c r="BM58" s="109"/>
      <c r="BN58" s="109"/>
      <c r="BO58" s="109"/>
      <c r="BP58" s="109"/>
      <c r="BQ58" s="109"/>
      <c r="BR58" s="109"/>
      <c r="BS58" s="109"/>
      <c r="BT58" s="109"/>
      <c r="BU58" s="109"/>
      <c r="BV58" s="109"/>
      <c r="BW58" s="109"/>
      <c r="BX58" s="109"/>
      <c r="BY58" s="109"/>
      <c r="BZ58" s="109"/>
      <c r="CA58" s="109"/>
      <c r="CB58" s="109"/>
      <c r="CC58" s="109"/>
      <c r="CD58" s="109"/>
      <c r="CE58" s="109"/>
      <c r="CF58" s="109"/>
      <c r="CG58" s="109"/>
      <c r="CH58" s="109"/>
      <c r="CI58" s="109"/>
      <c r="CJ58" s="109"/>
      <c r="CK58" s="109"/>
      <c r="CL58" s="109"/>
      <c r="CM58" s="109"/>
      <c r="CN58" s="109"/>
      <c r="CO58" s="109"/>
      <c r="CP58" s="109"/>
      <c r="CQ58" s="109"/>
      <c r="CR58" s="109"/>
      <c r="CS58" s="109"/>
      <c r="CT58" s="109"/>
      <c r="CU58" s="109"/>
      <c r="CV58" s="109"/>
      <c r="CW58" s="109"/>
      <c r="CX58" s="109"/>
      <c r="CY58" s="109"/>
      <c r="CZ58" s="109"/>
      <c r="DA58" s="109"/>
      <c r="DB58" s="109"/>
      <c r="DC58" s="109"/>
      <c r="DD58" s="109"/>
      <c r="DE58" s="109"/>
      <c r="DF58" s="109"/>
      <c r="DG58" s="109"/>
      <c r="DH58" s="109"/>
      <c r="DI58" s="109"/>
      <c r="DJ58" s="109"/>
      <c r="DK58" s="109"/>
      <c r="DL58" s="109"/>
      <c r="DM58" s="109"/>
      <c r="DN58" s="109"/>
      <c r="DO58" s="109"/>
      <c r="DP58" s="109"/>
      <c r="DQ58" s="109"/>
      <c r="DR58" s="109"/>
      <c r="DS58" s="109"/>
    </row>
    <row r="59" spans="1:123" s="8" customFormat="1">
      <c r="A59" s="65"/>
      <c r="B59" s="65"/>
      <c r="C59" s="65"/>
      <c r="D59" s="65"/>
      <c r="E59" s="65"/>
      <c r="F59" s="65"/>
      <c r="G59" s="65"/>
      <c r="H59" s="65"/>
      <c r="I59" s="64" t="s">
        <v>133</v>
      </c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5" t="s">
        <v>57</v>
      </c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109"/>
      <c r="BG59" s="109"/>
      <c r="BH59" s="109"/>
      <c r="BI59" s="109"/>
      <c r="BJ59" s="109"/>
      <c r="BK59" s="109"/>
      <c r="BL59" s="109"/>
      <c r="BM59" s="109"/>
      <c r="BN59" s="109"/>
      <c r="BO59" s="109"/>
      <c r="BP59" s="109"/>
      <c r="BQ59" s="109"/>
      <c r="BR59" s="109"/>
      <c r="BS59" s="109"/>
      <c r="BT59" s="109"/>
      <c r="BU59" s="109"/>
      <c r="BV59" s="109"/>
      <c r="BW59" s="109"/>
      <c r="BX59" s="109"/>
      <c r="BY59" s="109"/>
      <c r="BZ59" s="109"/>
      <c r="CA59" s="109"/>
      <c r="CB59" s="109"/>
      <c r="CC59" s="109"/>
      <c r="CD59" s="109"/>
      <c r="CE59" s="109"/>
      <c r="CF59" s="109"/>
      <c r="CG59" s="109"/>
      <c r="CH59" s="109"/>
      <c r="CI59" s="109"/>
      <c r="CJ59" s="109"/>
      <c r="CK59" s="109"/>
      <c r="CL59" s="109"/>
      <c r="CM59" s="109"/>
      <c r="CN59" s="109"/>
      <c r="CO59" s="109"/>
      <c r="CP59" s="109"/>
      <c r="CQ59" s="109"/>
      <c r="CR59" s="109"/>
      <c r="CS59" s="109"/>
      <c r="CT59" s="109"/>
      <c r="CU59" s="109"/>
      <c r="CV59" s="109"/>
      <c r="CW59" s="109"/>
      <c r="CX59" s="109"/>
      <c r="CY59" s="109"/>
      <c r="CZ59" s="109"/>
      <c r="DA59" s="109"/>
      <c r="DB59" s="109"/>
      <c r="DC59" s="109"/>
      <c r="DD59" s="109"/>
      <c r="DE59" s="109"/>
      <c r="DF59" s="109"/>
      <c r="DG59" s="109"/>
      <c r="DH59" s="109"/>
      <c r="DI59" s="109"/>
      <c r="DJ59" s="109"/>
      <c r="DK59" s="109"/>
      <c r="DL59" s="109"/>
      <c r="DM59" s="109"/>
      <c r="DN59" s="109"/>
      <c r="DO59" s="109"/>
      <c r="DP59" s="109"/>
      <c r="DQ59" s="109"/>
      <c r="DR59" s="109"/>
      <c r="DS59" s="109"/>
    </row>
    <row r="60" spans="1:123" s="8" customFormat="1">
      <c r="A60" s="65" t="s">
        <v>157</v>
      </c>
      <c r="B60" s="65"/>
      <c r="C60" s="65"/>
      <c r="D60" s="65"/>
      <c r="E60" s="65"/>
      <c r="F60" s="65"/>
      <c r="G60" s="65"/>
      <c r="H60" s="65"/>
      <c r="I60" s="64" t="s">
        <v>135</v>
      </c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5" t="s">
        <v>57</v>
      </c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109"/>
      <c r="BG60" s="109"/>
      <c r="BH60" s="109"/>
      <c r="BI60" s="109"/>
      <c r="BJ60" s="109"/>
      <c r="BK60" s="109"/>
      <c r="BL60" s="109"/>
      <c r="BM60" s="109"/>
      <c r="BN60" s="109"/>
      <c r="BO60" s="109"/>
      <c r="BP60" s="109"/>
      <c r="BQ60" s="109"/>
      <c r="BR60" s="109"/>
      <c r="BS60" s="109"/>
      <c r="BT60" s="109"/>
      <c r="BU60" s="109"/>
      <c r="BV60" s="109"/>
      <c r="BW60" s="109"/>
      <c r="BX60" s="109"/>
      <c r="BY60" s="109"/>
      <c r="BZ60" s="109"/>
      <c r="CA60" s="109"/>
      <c r="CB60" s="109"/>
      <c r="CC60" s="109"/>
      <c r="CD60" s="109"/>
      <c r="CE60" s="109"/>
      <c r="CF60" s="109"/>
      <c r="CG60" s="109"/>
      <c r="CH60" s="109"/>
      <c r="CI60" s="109"/>
      <c r="CJ60" s="109"/>
      <c r="CK60" s="109"/>
      <c r="CL60" s="109"/>
      <c r="CM60" s="109"/>
      <c r="CN60" s="109"/>
      <c r="CO60" s="109"/>
      <c r="CP60" s="109"/>
      <c r="CQ60" s="109"/>
      <c r="CR60" s="109"/>
      <c r="CS60" s="109"/>
      <c r="CT60" s="109"/>
      <c r="CU60" s="109"/>
      <c r="CV60" s="109"/>
      <c r="CW60" s="109"/>
      <c r="CX60" s="109"/>
      <c r="CY60" s="109"/>
      <c r="CZ60" s="109"/>
      <c r="DA60" s="109"/>
      <c r="DB60" s="109"/>
      <c r="DC60" s="109"/>
      <c r="DD60" s="109"/>
      <c r="DE60" s="109"/>
      <c r="DF60" s="109"/>
      <c r="DG60" s="109"/>
      <c r="DH60" s="109"/>
      <c r="DI60" s="109"/>
      <c r="DJ60" s="109"/>
      <c r="DK60" s="109"/>
      <c r="DL60" s="109"/>
      <c r="DM60" s="109"/>
      <c r="DN60" s="109"/>
      <c r="DO60" s="109"/>
      <c r="DP60" s="109"/>
      <c r="DQ60" s="109"/>
      <c r="DR60" s="109"/>
      <c r="DS60" s="109"/>
    </row>
    <row r="61" spans="1:123" s="8" customFormat="1">
      <c r="A61" s="65"/>
      <c r="B61" s="65"/>
      <c r="C61" s="65"/>
      <c r="D61" s="65"/>
      <c r="E61" s="65"/>
      <c r="F61" s="65"/>
      <c r="G61" s="65"/>
      <c r="H61" s="65"/>
      <c r="I61" s="64" t="s">
        <v>132</v>
      </c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5" t="s">
        <v>57</v>
      </c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109"/>
      <c r="BG61" s="109"/>
      <c r="BH61" s="109"/>
      <c r="BI61" s="109"/>
      <c r="BJ61" s="109"/>
      <c r="BK61" s="109"/>
      <c r="BL61" s="109"/>
      <c r="BM61" s="109"/>
      <c r="BN61" s="109"/>
      <c r="BO61" s="109"/>
      <c r="BP61" s="109"/>
      <c r="BQ61" s="109"/>
      <c r="BR61" s="109"/>
      <c r="BS61" s="109"/>
      <c r="BT61" s="109"/>
      <c r="BU61" s="109"/>
      <c r="BV61" s="109"/>
      <c r="BW61" s="109"/>
      <c r="BX61" s="109"/>
      <c r="BY61" s="109"/>
      <c r="BZ61" s="109"/>
      <c r="CA61" s="109"/>
      <c r="CB61" s="109"/>
      <c r="CC61" s="109"/>
      <c r="CD61" s="109"/>
      <c r="CE61" s="109"/>
      <c r="CF61" s="109"/>
      <c r="CG61" s="109"/>
      <c r="CH61" s="109"/>
      <c r="CI61" s="109"/>
      <c r="CJ61" s="109"/>
      <c r="CK61" s="109"/>
      <c r="CL61" s="109"/>
      <c r="CM61" s="109"/>
      <c r="CN61" s="109"/>
      <c r="CO61" s="109"/>
      <c r="CP61" s="109"/>
      <c r="CQ61" s="109"/>
      <c r="CR61" s="109"/>
      <c r="CS61" s="109"/>
      <c r="CT61" s="109"/>
      <c r="CU61" s="109"/>
      <c r="CV61" s="109"/>
      <c r="CW61" s="109"/>
      <c r="CX61" s="109"/>
      <c r="CY61" s="109"/>
      <c r="CZ61" s="109"/>
      <c r="DA61" s="109"/>
      <c r="DB61" s="109"/>
      <c r="DC61" s="109"/>
      <c r="DD61" s="109"/>
      <c r="DE61" s="109"/>
      <c r="DF61" s="109"/>
      <c r="DG61" s="109"/>
      <c r="DH61" s="109"/>
      <c r="DI61" s="109"/>
      <c r="DJ61" s="109"/>
      <c r="DK61" s="109"/>
      <c r="DL61" s="109"/>
      <c r="DM61" s="109"/>
      <c r="DN61" s="109"/>
      <c r="DO61" s="109"/>
      <c r="DP61" s="109"/>
      <c r="DQ61" s="109"/>
      <c r="DR61" s="109"/>
      <c r="DS61" s="109"/>
    </row>
    <row r="62" spans="1:123" s="8" customFormat="1">
      <c r="A62" s="65"/>
      <c r="B62" s="65"/>
      <c r="C62" s="65"/>
      <c r="D62" s="65"/>
      <c r="E62" s="65"/>
      <c r="F62" s="65"/>
      <c r="G62" s="65"/>
      <c r="H62" s="65"/>
      <c r="I62" s="64" t="s">
        <v>133</v>
      </c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5" t="s">
        <v>57</v>
      </c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109"/>
      <c r="BG62" s="109"/>
      <c r="BH62" s="109"/>
      <c r="BI62" s="109"/>
      <c r="BJ62" s="109"/>
      <c r="BK62" s="109"/>
      <c r="BL62" s="109"/>
      <c r="BM62" s="109"/>
      <c r="BN62" s="109"/>
      <c r="BO62" s="109"/>
      <c r="BP62" s="109"/>
      <c r="BQ62" s="109"/>
      <c r="BR62" s="109"/>
      <c r="BS62" s="109"/>
      <c r="BT62" s="109"/>
      <c r="BU62" s="109"/>
      <c r="BV62" s="109"/>
      <c r="BW62" s="109"/>
      <c r="BX62" s="109"/>
      <c r="BY62" s="109"/>
      <c r="BZ62" s="109"/>
      <c r="CA62" s="109"/>
      <c r="CB62" s="109"/>
      <c r="CC62" s="109"/>
      <c r="CD62" s="109"/>
      <c r="CE62" s="109"/>
      <c r="CF62" s="109"/>
      <c r="CG62" s="109"/>
      <c r="CH62" s="109"/>
      <c r="CI62" s="109"/>
      <c r="CJ62" s="109"/>
      <c r="CK62" s="109"/>
      <c r="CL62" s="109"/>
      <c r="CM62" s="109"/>
      <c r="CN62" s="109"/>
      <c r="CO62" s="109"/>
      <c r="CP62" s="109"/>
      <c r="CQ62" s="109"/>
      <c r="CR62" s="109"/>
      <c r="CS62" s="109"/>
      <c r="CT62" s="109"/>
      <c r="CU62" s="109"/>
      <c r="CV62" s="109"/>
      <c r="CW62" s="109"/>
      <c r="CX62" s="109"/>
      <c r="CY62" s="109"/>
      <c r="CZ62" s="109"/>
      <c r="DA62" s="109"/>
      <c r="DB62" s="109"/>
      <c r="DC62" s="109"/>
      <c r="DD62" s="109"/>
      <c r="DE62" s="109"/>
      <c r="DF62" s="109"/>
      <c r="DG62" s="109"/>
      <c r="DH62" s="109"/>
      <c r="DI62" s="109"/>
      <c r="DJ62" s="109"/>
      <c r="DK62" s="109"/>
      <c r="DL62" s="109"/>
      <c r="DM62" s="109"/>
      <c r="DN62" s="109"/>
      <c r="DO62" s="109"/>
      <c r="DP62" s="109"/>
      <c r="DQ62" s="109"/>
      <c r="DR62" s="109"/>
      <c r="DS62" s="109"/>
    </row>
    <row r="63" spans="1:123" s="8" customFormat="1">
      <c r="A63" s="65" t="s">
        <v>158</v>
      </c>
      <c r="B63" s="65"/>
      <c r="C63" s="65"/>
      <c r="D63" s="65"/>
      <c r="E63" s="65"/>
      <c r="F63" s="65"/>
      <c r="G63" s="65"/>
      <c r="H63" s="65"/>
      <c r="I63" s="64" t="s">
        <v>159</v>
      </c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5" t="s">
        <v>57</v>
      </c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109"/>
      <c r="BG63" s="109"/>
      <c r="BH63" s="109"/>
      <c r="BI63" s="109"/>
      <c r="BJ63" s="109"/>
      <c r="BK63" s="109"/>
      <c r="BL63" s="109"/>
      <c r="BM63" s="109"/>
      <c r="BN63" s="109"/>
      <c r="BO63" s="109"/>
      <c r="BP63" s="109"/>
      <c r="BQ63" s="109"/>
      <c r="BR63" s="109"/>
      <c r="BS63" s="109"/>
      <c r="BT63" s="109"/>
      <c r="BU63" s="109"/>
      <c r="BV63" s="109"/>
      <c r="BW63" s="109"/>
      <c r="BX63" s="109"/>
      <c r="BY63" s="109"/>
      <c r="BZ63" s="109"/>
      <c r="CA63" s="109"/>
      <c r="CB63" s="109"/>
      <c r="CC63" s="109"/>
      <c r="CD63" s="109"/>
      <c r="CE63" s="109"/>
      <c r="CF63" s="109"/>
      <c r="CG63" s="109"/>
      <c r="CH63" s="109"/>
      <c r="CI63" s="109"/>
      <c r="CJ63" s="109"/>
      <c r="CK63" s="109"/>
      <c r="CL63" s="109"/>
      <c r="CM63" s="109"/>
      <c r="CN63" s="109"/>
      <c r="CO63" s="109"/>
      <c r="CP63" s="109"/>
      <c r="CQ63" s="109"/>
      <c r="CR63" s="109"/>
      <c r="CS63" s="109"/>
      <c r="CT63" s="109"/>
      <c r="CU63" s="109"/>
      <c r="CV63" s="109"/>
      <c r="CW63" s="109"/>
      <c r="CX63" s="109"/>
      <c r="CY63" s="109"/>
      <c r="CZ63" s="109"/>
      <c r="DA63" s="109"/>
      <c r="DB63" s="109"/>
      <c r="DC63" s="109"/>
      <c r="DD63" s="109"/>
      <c r="DE63" s="109"/>
      <c r="DF63" s="109"/>
      <c r="DG63" s="109"/>
      <c r="DH63" s="109"/>
      <c r="DI63" s="109"/>
      <c r="DJ63" s="109"/>
      <c r="DK63" s="109"/>
      <c r="DL63" s="109"/>
      <c r="DM63" s="109"/>
      <c r="DN63" s="109"/>
      <c r="DO63" s="109"/>
      <c r="DP63" s="109"/>
      <c r="DQ63" s="109"/>
      <c r="DR63" s="109"/>
      <c r="DS63" s="109"/>
    </row>
    <row r="64" spans="1:123" s="8" customFormat="1">
      <c r="A64" s="65"/>
      <c r="B64" s="65"/>
      <c r="C64" s="65"/>
      <c r="D64" s="65"/>
      <c r="E64" s="65"/>
      <c r="F64" s="65"/>
      <c r="G64" s="65"/>
      <c r="H64" s="65"/>
      <c r="I64" s="64" t="s">
        <v>160</v>
      </c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109"/>
      <c r="BG64" s="109"/>
      <c r="BH64" s="109"/>
      <c r="BI64" s="109"/>
      <c r="BJ64" s="109"/>
      <c r="BK64" s="109"/>
      <c r="BL64" s="109"/>
      <c r="BM64" s="109"/>
      <c r="BN64" s="109"/>
      <c r="BO64" s="109"/>
      <c r="BP64" s="109"/>
      <c r="BQ64" s="109"/>
      <c r="BR64" s="109"/>
      <c r="BS64" s="109"/>
      <c r="BT64" s="109"/>
      <c r="BU64" s="109"/>
      <c r="BV64" s="109"/>
      <c r="BW64" s="109"/>
      <c r="BX64" s="109"/>
      <c r="BY64" s="109"/>
      <c r="BZ64" s="109"/>
      <c r="CA64" s="109"/>
      <c r="CB64" s="109"/>
      <c r="CC64" s="109"/>
      <c r="CD64" s="109"/>
      <c r="CE64" s="109"/>
      <c r="CF64" s="109"/>
      <c r="CG64" s="109"/>
      <c r="CH64" s="109"/>
      <c r="CI64" s="109"/>
      <c r="CJ64" s="109"/>
      <c r="CK64" s="109"/>
      <c r="CL64" s="109"/>
      <c r="CM64" s="109"/>
      <c r="CN64" s="109"/>
      <c r="CO64" s="109"/>
      <c r="CP64" s="109"/>
      <c r="CQ64" s="109"/>
      <c r="CR64" s="109"/>
      <c r="CS64" s="109"/>
      <c r="CT64" s="109"/>
      <c r="CU64" s="109"/>
      <c r="CV64" s="109"/>
      <c r="CW64" s="109"/>
      <c r="CX64" s="109"/>
      <c r="CY64" s="109"/>
      <c r="CZ64" s="109"/>
      <c r="DA64" s="109"/>
      <c r="DB64" s="109"/>
      <c r="DC64" s="109"/>
      <c r="DD64" s="109"/>
      <c r="DE64" s="109"/>
      <c r="DF64" s="109"/>
      <c r="DG64" s="109"/>
      <c r="DH64" s="109"/>
      <c r="DI64" s="109"/>
      <c r="DJ64" s="109"/>
      <c r="DK64" s="109"/>
      <c r="DL64" s="109"/>
      <c r="DM64" s="109"/>
      <c r="DN64" s="109"/>
      <c r="DO64" s="109"/>
      <c r="DP64" s="109"/>
      <c r="DQ64" s="109"/>
      <c r="DR64" s="109"/>
      <c r="DS64" s="109"/>
    </row>
    <row r="65" spans="1:123" s="8" customFormat="1">
      <c r="A65" s="65" t="s">
        <v>161</v>
      </c>
      <c r="B65" s="65"/>
      <c r="C65" s="65"/>
      <c r="D65" s="65"/>
      <c r="E65" s="65"/>
      <c r="F65" s="65"/>
      <c r="G65" s="65"/>
      <c r="H65" s="65"/>
      <c r="I65" s="64" t="s">
        <v>131</v>
      </c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5" t="s">
        <v>57</v>
      </c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109"/>
      <c r="BG65" s="109"/>
      <c r="BH65" s="109"/>
      <c r="BI65" s="109"/>
      <c r="BJ65" s="109"/>
      <c r="BK65" s="109"/>
      <c r="BL65" s="109"/>
      <c r="BM65" s="109"/>
      <c r="BN65" s="109"/>
      <c r="BO65" s="109"/>
      <c r="BP65" s="109"/>
      <c r="BQ65" s="109"/>
      <c r="BR65" s="109"/>
      <c r="BS65" s="109"/>
      <c r="BT65" s="109"/>
      <c r="BU65" s="109"/>
      <c r="BV65" s="109"/>
      <c r="BW65" s="109"/>
      <c r="BX65" s="109"/>
      <c r="BY65" s="109"/>
      <c r="BZ65" s="109"/>
      <c r="CA65" s="109"/>
      <c r="CB65" s="109"/>
      <c r="CC65" s="109"/>
      <c r="CD65" s="109"/>
      <c r="CE65" s="109"/>
      <c r="CF65" s="109"/>
      <c r="CG65" s="109"/>
      <c r="CH65" s="109"/>
      <c r="CI65" s="109"/>
      <c r="CJ65" s="109"/>
      <c r="CK65" s="109"/>
      <c r="CL65" s="109"/>
      <c r="CM65" s="109"/>
      <c r="CN65" s="109"/>
      <c r="CO65" s="109"/>
      <c r="CP65" s="109"/>
      <c r="CQ65" s="109"/>
      <c r="CR65" s="109"/>
      <c r="CS65" s="109"/>
      <c r="CT65" s="109"/>
      <c r="CU65" s="109"/>
      <c r="CV65" s="109"/>
      <c r="CW65" s="109"/>
      <c r="CX65" s="109"/>
      <c r="CY65" s="109"/>
      <c r="CZ65" s="109"/>
      <c r="DA65" s="109"/>
      <c r="DB65" s="109"/>
      <c r="DC65" s="109"/>
      <c r="DD65" s="109"/>
      <c r="DE65" s="109"/>
      <c r="DF65" s="109"/>
      <c r="DG65" s="109"/>
      <c r="DH65" s="109"/>
      <c r="DI65" s="109"/>
      <c r="DJ65" s="109"/>
      <c r="DK65" s="109"/>
      <c r="DL65" s="109"/>
      <c r="DM65" s="109"/>
      <c r="DN65" s="109"/>
      <c r="DO65" s="109"/>
      <c r="DP65" s="109"/>
      <c r="DQ65" s="109"/>
      <c r="DR65" s="109"/>
      <c r="DS65" s="109"/>
    </row>
    <row r="66" spans="1:123" s="8" customFormat="1">
      <c r="A66" s="65"/>
      <c r="B66" s="65"/>
      <c r="C66" s="65"/>
      <c r="D66" s="65"/>
      <c r="E66" s="65"/>
      <c r="F66" s="65"/>
      <c r="G66" s="65"/>
      <c r="H66" s="65"/>
      <c r="I66" s="64" t="s">
        <v>132</v>
      </c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5" t="s">
        <v>57</v>
      </c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109"/>
      <c r="BG66" s="109"/>
      <c r="BH66" s="109"/>
      <c r="BI66" s="109"/>
      <c r="BJ66" s="109"/>
      <c r="BK66" s="109"/>
      <c r="BL66" s="109"/>
      <c r="BM66" s="109"/>
      <c r="BN66" s="109"/>
      <c r="BO66" s="109"/>
      <c r="BP66" s="109"/>
      <c r="BQ66" s="109"/>
      <c r="BR66" s="109"/>
      <c r="BS66" s="109"/>
      <c r="BT66" s="109"/>
      <c r="BU66" s="109"/>
      <c r="BV66" s="109"/>
      <c r="BW66" s="109"/>
      <c r="BX66" s="109"/>
      <c r="BY66" s="109"/>
      <c r="BZ66" s="109"/>
      <c r="CA66" s="109"/>
      <c r="CB66" s="109"/>
      <c r="CC66" s="109"/>
      <c r="CD66" s="109"/>
      <c r="CE66" s="109"/>
      <c r="CF66" s="109"/>
      <c r="CG66" s="109"/>
      <c r="CH66" s="109"/>
      <c r="CI66" s="109"/>
      <c r="CJ66" s="109"/>
      <c r="CK66" s="109"/>
      <c r="CL66" s="109"/>
      <c r="CM66" s="109"/>
      <c r="CN66" s="109"/>
      <c r="CO66" s="109"/>
      <c r="CP66" s="109"/>
      <c r="CQ66" s="109"/>
      <c r="CR66" s="109"/>
      <c r="CS66" s="109"/>
      <c r="CT66" s="109"/>
      <c r="CU66" s="109"/>
      <c r="CV66" s="109"/>
      <c r="CW66" s="109"/>
      <c r="CX66" s="109"/>
      <c r="CY66" s="109"/>
      <c r="CZ66" s="109"/>
      <c r="DA66" s="109"/>
      <c r="DB66" s="109"/>
      <c r="DC66" s="109"/>
      <c r="DD66" s="109"/>
      <c r="DE66" s="109"/>
      <c r="DF66" s="109"/>
      <c r="DG66" s="109"/>
      <c r="DH66" s="109"/>
      <c r="DI66" s="109"/>
      <c r="DJ66" s="109"/>
      <c r="DK66" s="109"/>
      <c r="DL66" s="109"/>
      <c r="DM66" s="109"/>
      <c r="DN66" s="109"/>
      <c r="DO66" s="109"/>
      <c r="DP66" s="109"/>
      <c r="DQ66" s="109"/>
      <c r="DR66" s="109"/>
      <c r="DS66" s="109"/>
    </row>
    <row r="67" spans="1:123" s="8" customFormat="1">
      <c r="A67" s="65"/>
      <c r="B67" s="65"/>
      <c r="C67" s="65"/>
      <c r="D67" s="65"/>
      <c r="E67" s="65"/>
      <c r="F67" s="65"/>
      <c r="G67" s="65"/>
      <c r="H67" s="65"/>
      <c r="I67" s="64" t="s">
        <v>133</v>
      </c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5" t="s">
        <v>57</v>
      </c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109"/>
      <c r="BG67" s="109"/>
      <c r="BH67" s="109"/>
      <c r="BI67" s="109"/>
      <c r="BJ67" s="109"/>
      <c r="BK67" s="109"/>
      <c r="BL67" s="109"/>
      <c r="BM67" s="109"/>
      <c r="BN67" s="109"/>
      <c r="BO67" s="109"/>
      <c r="BP67" s="109"/>
      <c r="BQ67" s="109"/>
      <c r="BR67" s="109"/>
      <c r="BS67" s="109"/>
      <c r="BT67" s="109"/>
      <c r="BU67" s="109"/>
      <c r="BV67" s="109"/>
      <c r="BW67" s="109"/>
      <c r="BX67" s="109"/>
      <c r="BY67" s="109"/>
      <c r="BZ67" s="109"/>
      <c r="CA67" s="109"/>
      <c r="CB67" s="109"/>
      <c r="CC67" s="109"/>
      <c r="CD67" s="109"/>
      <c r="CE67" s="109"/>
      <c r="CF67" s="109"/>
      <c r="CG67" s="109"/>
      <c r="CH67" s="109"/>
      <c r="CI67" s="109"/>
      <c r="CJ67" s="109"/>
      <c r="CK67" s="109"/>
      <c r="CL67" s="109"/>
      <c r="CM67" s="109"/>
      <c r="CN67" s="109"/>
      <c r="CO67" s="109"/>
      <c r="CP67" s="109"/>
      <c r="CQ67" s="109"/>
      <c r="CR67" s="109"/>
      <c r="CS67" s="109"/>
      <c r="CT67" s="109"/>
      <c r="CU67" s="109"/>
      <c r="CV67" s="109"/>
      <c r="CW67" s="109"/>
      <c r="CX67" s="109"/>
      <c r="CY67" s="109"/>
      <c r="CZ67" s="109"/>
      <c r="DA67" s="109"/>
      <c r="DB67" s="109"/>
      <c r="DC67" s="109"/>
      <c r="DD67" s="109"/>
      <c r="DE67" s="109"/>
      <c r="DF67" s="109"/>
      <c r="DG67" s="109"/>
      <c r="DH67" s="109"/>
      <c r="DI67" s="109"/>
      <c r="DJ67" s="109"/>
      <c r="DK67" s="109"/>
      <c r="DL67" s="109"/>
      <c r="DM67" s="109"/>
      <c r="DN67" s="109"/>
      <c r="DO67" s="109"/>
      <c r="DP67" s="109"/>
      <c r="DQ67" s="109"/>
      <c r="DR67" s="109"/>
      <c r="DS67" s="109"/>
    </row>
    <row r="68" spans="1:123" s="8" customFormat="1">
      <c r="A68" s="65" t="s">
        <v>162</v>
      </c>
      <c r="B68" s="65"/>
      <c r="C68" s="65"/>
      <c r="D68" s="65"/>
      <c r="E68" s="65"/>
      <c r="F68" s="65"/>
      <c r="G68" s="65"/>
      <c r="H68" s="65"/>
      <c r="I68" s="64" t="s">
        <v>135</v>
      </c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5" t="s">
        <v>57</v>
      </c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109"/>
      <c r="BG68" s="109"/>
      <c r="BH68" s="109"/>
      <c r="BI68" s="109"/>
      <c r="BJ68" s="109"/>
      <c r="BK68" s="109"/>
      <c r="BL68" s="109"/>
      <c r="BM68" s="109"/>
      <c r="BN68" s="109"/>
      <c r="BO68" s="109"/>
      <c r="BP68" s="109"/>
      <c r="BQ68" s="109"/>
      <c r="BR68" s="109"/>
      <c r="BS68" s="109"/>
      <c r="BT68" s="109"/>
      <c r="BU68" s="109"/>
      <c r="BV68" s="109"/>
      <c r="BW68" s="109"/>
      <c r="BX68" s="109"/>
      <c r="BY68" s="109"/>
      <c r="BZ68" s="109"/>
      <c r="CA68" s="109"/>
      <c r="CB68" s="109"/>
      <c r="CC68" s="109"/>
      <c r="CD68" s="109"/>
      <c r="CE68" s="109"/>
      <c r="CF68" s="109"/>
      <c r="CG68" s="109"/>
      <c r="CH68" s="109"/>
      <c r="CI68" s="109"/>
      <c r="CJ68" s="109"/>
      <c r="CK68" s="109"/>
      <c r="CL68" s="109"/>
      <c r="CM68" s="109"/>
      <c r="CN68" s="109"/>
      <c r="CO68" s="109"/>
      <c r="CP68" s="109"/>
      <c r="CQ68" s="109"/>
      <c r="CR68" s="109"/>
      <c r="CS68" s="109"/>
      <c r="CT68" s="109"/>
      <c r="CU68" s="109"/>
      <c r="CV68" s="109"/>
      <c r="CW68" s="109"/>
      <c r="CX68" s="109"/>
      <c r="CY68" s="109"/>
      <c r="CZ68" s="109"/>
      <c r="DA68" s="109"/>
      <c r="DB68" s="109"/>
      <c r="DC68" s="109"/>
      <c r="DD68" s="109"/>
      <c r="DE68" s="109"/>
      <c r="DF68" s="109"/>
      <c r="DG68" s="109"/>
      <c r="DH68" s="109"/>
      <c r="DI68" s="109"/>
      <c r="DJ68" s="109"/>
      <c r="DK68" s="109"/>
      <c r="DL68" s="109"/>
      <c r="DM68" s="109"/>
      <c r="DN68" s="109"/>
      <c r="DO68" s="109"/>
      <c r="DP68" s="109"/>
      <c r="DQ68" s="109"/>
      <c r="DR68" s="109"/>
      <c r="DS68" s="109"/>
    </row>
    <row r="69" spans="1:123" s="8" customFormat="1">
      <c r="A69" s="65"/>
      <c r="B69" s="65"/>
      <c r="C69" s="65"/>
      <c r="D69" s="65"/>
      <c r="E69" s="65"/>
      <c r="F69" s="65"/>
      <c r="G69" s="65"/>
      <c r="H69" s="65"/>
      <c r="I69" s="64" t="s">
        <v>132</v>
      </c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5" t="s">
        <v>57</v>
      </c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09"/>
      <c r="BS69" s="109"/>
      <c r="BT69" s="109"/>
      <c r="BU69" s="109"/>
      <c r="BV69" s="109"/>
      <c r="BW69" s="109"/>
      <c r="BX69" s="109"/>
      <c r="BY69" s="109"/>
      <c r="BZ69" s="109"/>
      <c r="CA69" s="109"/>
      <c r="CB69" s="109"/>
      <c r="CC69" s="109"/>
      <c r="CD69" s="109"/>
      <c r="CE69" s="109"/>
      <c r="CF69" s="109"/>
      <c r="CG69" s="109"/>
      <c r="CH69" s="109"/>
      <c r="CI69" s="109"/>
      <c r="CJ69" s="109"/>
      <c r="CK69" s="109"/>
      <c r="CL69" s="109"/>
      <c r="CM69" s="109"/>
      <c r="CN69" s="109"/>
      <c r="CO69" s="109"/>
      <c r="CP69" s="109"/>
      <c r="CQ69" s="109"/>
      <c r="CR69" s="109"/>
      <c r="CS69" s="109"/>
      <c r="CT69" s="109"/>
      <c r="CU69" s="109"/>
      <c r="CV69" s="109"/>
      <c r="CW69" s="109"/>
      <c r="CX69" s="109"/>
      <c r="CY69" s="109"/>
      <c r="CZ69" s="109"/>
      <c r="DA69" s="109"/>
      <c r="DB69" s="109"/>
      <c r="DC69" s="109"/>
      <c r="DD69" s="109"/>
      <c r="DE69" s="109"/>
      <c r="DF69" s="109"/>
      <c r="DG69" s="109"/>
      <c r="DH69" s="109"/>
      <c r="DI69" s="109"/>
      <c r="DJ69" s="109"/>
      <c r="DK69" s="109"/>
      <c r="DL69" s="109"/>
      <c r="DM69" s="109"/>
      <c r="DN69" s="109"/>
      <c r="DO69" s="109"/>
      <c r="DP69" s="109"/>
      <c r="DQ69" s="109"/>
      <c r="DR69" s="109"/>
      <c r="DS69" s="109"/>
    </row>
    <row r="70" spans="1:123" s="8" customFormat="1">
      <c r="A70" s="65"/>
      <c r="B70" s="65"/>
      <c r="C70" s="65"/>
      <c r="D70" s="65"/>
      <c r="E70" s="65"/>
      <c r="F70" s="65"/>
      <c r="G70" s="65"/>
      <c r="H70" s="65"/>
      <c r="I70" s="64" t="s">
        <v>133</v>
      </c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5" t="s">
        <v>57</v>
      </c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109"/>
      <c r="BG70" s="109"/>
      <c r="BH70" s="109"/>
      <c r="BI70" s="109"/>
      <c r="BJ70" s="109"/>
      <c r="BK70" s="109"/>
      <c r="BL70" s="109"/>
      <c r="BM70" s="109"/>
      <c r="BN70" s="109"/>
      <c r="BO70" s="109"/>
      <c r="BP70" s="109"/>
      <c r="BQ70" s="109"/>
      <c r="BR70" s="109"/>
      <c r="BS70" s="109"/>
      <c r="BT70" s="109"/>
      <c r="BU70" s="109"/>
      <c r="BV70" s="109"/>
      <c r="BW70" s="109"/>
      <c r="BX70" s="109"/>
      <c r="BY70" s="109"/>
      <c r="BZ70" s="109"/>
      <c r="CA70" s="109"/>
      <c r="CB70" s="109"/>
      <c r="CC70" s="109"/>
      <c r="CD70" s="109"/>
      <c r="CE70" s="109"/>
      <c r="CF70" s="109"/>
      <c r="CG70" s="109"/>
      <c r="CH70" s="109"/>
      <c r="CI70" s="109"/>
      <c r="CJ70" s="109"/>
      <c r="CK70" s="109"/>
      <c r="CL70" s="109"/>
      <c r="CM70" s="109"/>
      <c r="CN70" s="109"/>
      <c r="CO70" s="109"/>
      <c r="CP70" s="109"/>
      <c r="CQ70" s="109"/>
      <c r="CR70" s="109"/>
      <c r="CS70" s="109"/>
      <c r="CT70" s="109"/>
      <c r="CU70" s="109"/>
      <c r="CV70" s="109"/>
      <c r="CW70" s="109"/>
      <c r="CX70" s="109"/>
      <c r="CY70" s="109"/>
      <c r="CZ70" s="109"/>
      <c r="DA70" s="109"/>
      <c r="DB70" s="109"/>
      <c r="DC70" s="109"/>
      <c r="DD70" s="109"/>
      <c r="DE70" s="109"/>
      <c r="DF70" s="109"/>
      <c r="DG70" s="109"/>
      <c r="DH70" s="109"/>
      <c r="DI70" s="109"/>
      <c r="DJ70" s="109"/>
      <c r="DK70" s="109"/>
      <c r="DL70" s="109"/>
      <c r="DM70" s="109"/>
      <c r="DN70" s="109"/>
      <c r="DO70" s="109"/>
      <c r="DP70" s="109"/>
      <c r="DQ70" s="109"/>
      <c r="DR70" s="109"/>
      <c r="DS70" s="109"/>
    </row>
    <row r="71" spans="1:123" s="8" customFormat="1">
      <c r="A71" s="65" t="s">
        <v>163</v>
      </c>
      <c r="B71" s="65"/>
      <c r="C71" s="65"/>
      <c r="D71" s="65"/>
      <c r="E71" s="65"/>
      <c r="F71" s="65"/>
      <c r="G71" s="65"/>
      <c r="H71" s="65"/>
      <c r="I71" s="64" t="s">
        <v>164</v>
      </c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5" t="s">
        <v>57</v>
      </c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  <c r="BC71" s="65"/>
      <c r="BD71" s="65"/>
      <c r="BE71" s="65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09"/>
      <c r="BS71" s="109"/>
      <c r="BT71" s="109"/>
      <c r="BU71" s="109"/>
      <c r="BV71" s="109"/>
      <c r="BW71" s="109"/>
      <c r="BX71" s="109"/>
      <c r="BY71" s="109"/>
      <c r="BZ71" s="109"/>
      <c r="CA71" s="109"/>
      <c r="CB71" s="109"/>
      <c r="CC71" s="109"/>
      <c r="CD71" s="109"/>
      <c r="CE71" s="109"/>
      <c r="CF71" s="109"/>
      <c r="CG71" s="109"/>
      <c r="CH71" s="109"/>
      <c r="CI71" s="109"/>
      <c r="CJ71" s="109"/>
      <c r="CK71" s="109"/>
      <c r="CL71" s="109"/>
      <c r="CM71" s="109"/>
      <c r="CN71" s="109"/>
      <c r="CO71" s="109"/>
      <c r="CP71" s="109"/>
      <c r="CQ71" s="109"/>
      <c r="CR71" s="109"/>
      <c r="CS71" s="109"/>
      <c r="CT71" s="109"/>
      <c r="CU71" s="109"/>
      <c r="CV71" s="109"/>
      <c r="CW71" s="109"/>
      <c r="CX71" s="109"/>
      <c r="CY71" s="109"/>
      <c r="CZ71" s="109"/>
      <c r="DA71" s="109"/>
      <c r="DB71" s="109"/>
      <c r="DC71" s="109"/>
      <c r="DD71" s="109"/>
      <c r="DE71" s="109"/>
      <c r="DF71" s="109"/>
      <c r="DG71" s="109"/>
      <c r="DH71" s="109"/>
      <c r="DI71" s="109"/>
      <c r="DJ71" s="109"/>
      <c r="DK71" s="109"/>
      <c r="DL71" s="109"/>
      <c r="DM71" s="109"/>
      <c r="DN71" s="109"/>
      <c r="DO71" s="109"/>
      <c r="DP71" s="109"/>
      <c r="DQ71" s="109"/>
      <c r="DR71" s="109"/>
      <c r="DS71" s="109"/>
    </row>
    <row r="72" spans="1:123" s="8" customFormat="1">
      <c r="A72" s="65"/>
      <c r="B72" s="65"/>
      <c r="C72" s="65"/>
      <c r="D72" s="65"/>
      <c r="E72" s="65"/>
      <c r="F72" s="65"/>
      <c r="G72" s="65"/>
      <c r="H72" s="65"/>
      <c r="I72" s="64" t="s">
        <v>165</v>
      </c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  <c r="BD72" s="65"/>
      <c r="BE72" s="65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09"/>
      <c r="BS72" s="109"/>
      <c r="BT72" s="109"/>
      <c r="BU72" s="109"/>
      <c r="BV72" s="109"/>
      <c r="BW72" s="109"/>
      <c r="BX72" s="109"/>
      <c r="BY72" s="109"/>
      <c r="BZ72" s="109"/>
      <c r="CA72" s="109"/>
      <c r="CB72" s="109"/>
      <c r="CC72" s="109"/>
      <c r="CD72" s="109"/>
      <c r="CE72" s="109"/>
      <c r="CF72" s="109"/>
      <c r="CG72" s="109"/>
      <c r="CH72" s="109"/>
      <c r="CI72" s="109"/>
      <c r="CJ72" s="109"/>
      <c r="CK72" s="109"/>
      <c r="CL72" s="109"/>
      <c r="CM72" s="109"/>
      <c r="CN72" s="109"/>
      <c r="CO72" s="109"/>
      <c r="CP72" s="109"/>
      <c r="CQ72" s="109"/>
      <c r="CR72" s="109"/>
      <c r="CS72" s="109"/>
      <c r="CT72" s="109"/>
      <c r="CU72" s="109"/>
      <c r="CV72" s="109"/>
      <c r="CW72" s="109"/>
      <c r="CX72" s="109"/>
      <c r="CY72" s="109"/>
      <c r="CZ72" s="109"/>
      <c r="DA72" s="109"/>
      <c r="DB72" s="109"/>
      <c r="DC72" s="109"/>
      <c r="DD72" s="109"/>
      <c r="DE72" s="109"/>
      <c r="DF72" s="109"/>
      <c r="DG72" s="109"/>
      <c r="DH72" s="109"/>
      <c r="DI72" s="109"/>
      <c r="DJ72" s="109"/>
      <c r="DK72" s="109"/>
      <c r="DL72" s="109"/>
      <c r="DM72" s="109"/>
      <c r="DN72" s="109"/>
      <c r="DO72" s="109"/>
      <c r="DP72" s="109"/>
      <c r="DQ72" s="109"/>
      <c r="DR72" s="109"/>
      <c r="DS72" s="109"/>
    </row>
    <row r="73" spans="1:123" s="8" customFormat="1">
      <c r="A73" s="65" t="s">
        <v>166</v>
      </c>
      <c r="B73" s="65"/>
      <c r="C73" s="65"/>
      <c r="D73" s="65"/>
      <c r="E73" s="65"/>
      <c r="F73" s="65"/>
      <c r="G73" s="65"/>
      <c r="H73" s="65"/>
      <c r="I73" s="64" t="s">
        <v>131</v>
      </c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5" t="s">
        <v>57</v>
      </c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  <c r="BD73" s="65"/>
      <c r="BE73" s="65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09"/>
      <c r="BS73" s="109"/>
      <c r="BT73" s="109"/>
      <c r="BU73" s="109"/>
      <c r="BV73" s="109"/>
      <c r="BW73" s="109"/>
      <c r="BX73" s="109"/>
      <c r="BY73" s="109"/>
      <c r="BZ73" s="109"/>
      <c r="CA73" s="109"/>
      <c r="CB73" s="109"/>
      <c r="CC73" s="109"/>
      <c r="CD73" s="109"/>
      <c r="CE73" s="109"/>
      <c r="CF73" s="109"/>
      <c r="CG73" s="109"/>
      <c r="CH73" s="109"/>
      <c r="CI73" s="109"/>
      <c r="CJ73" s="109"/>
      <c r="CK73" s="109"/>
      <c r="CL73" s="109"/>
      <c r="CM73" s="109"/>
      <c r="CN73" s="109"/>
      <c r="CO73" s="109"/>
      <c r="CP73" s="109"/>
      <c r="CQ73" s="109"/>
      <c r="CR73" s="109"/>
      <c r="CS73" s="109"/>
      <c r="CT73" s="109"/>
      <c r="CU73" s="109"/>
      <c r="CV73" s="109"/>
      <c r="CW73" s="109"/>
      <c r="CX73" s="109"/>
      <c r="CY73" s="109"/>
      <c r="CZ73" s="109"/>
      <c r="DA73" s="109"/>
      <c r="DB73" s="109"/>
      <c r="DC73" s="109"/>
      <c r="DD73" s="109"/>
      <c r="DE73" s="109"/>
      <c r="DF73" s="109"/>
      <c r="DG73" s="109"/>
      <c r="DH73" s="109"/>
      <c r="DI73" s="109"/>
      <c r="DJ73" s="109"/>
      <c r="DK73" s="109"/>
      <c r="DL73" s="109"/>
      <c r="DM73" s="109"/>
      <c r="DN73" s="109"/>
      <c r="DO73" s="109"/>
      <c r="DP73" s="109"/>
      <c r="DQ73" s="109"/>
      <c r="DR73" s="109"/>
      <c r="DS73" s="109"/>
    </row>
    <row r="74" spans="1:123" s="8" customFormat="1">
      <c r="A74" s="65"/>
      <c r="B74" s="65"/>
      <c r="C74" s="65"/>
      <c r="D74" s="65"/>
      <c r="E74" s="65"/>
      <c r="F74" s="65"/>
      <c r="G74" s="65"/>
      <c r="H74" s="65"/>
      <c r="I74" s="64" t="s">
        <v>132</v>
      </c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  <c r="AP74" s="65" t="s">
        <v>57</v>
      </c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  <c r="BC74" s="65"/>
      <c r="BD74" s="65"/>
      <c r="BE74" s="65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09"/>
      <c r="BS74" s="109"/>
      <c r="BT74" s="109"/>
      <c r="BU74" s="109"/>
      <c r="BV74" s="109"/>
      <c r="BW74" s="109"/>
      <c r="BX74" s="109"/>
      <c r="BY74" s="109"/>
      <c r="BZ74" s="109"/>
      <c r="CA74" s="109"/>
      <c r="CB74" s="109"/>
      <c r="CC74" s="109"/>
      <c r="CD74" s="109"/>
      <c r="CE74" s="109"/>
      <c r="CF74" s="109"/>
      <c r="CG74" s="109"/>
      <c r="CH74" s="109"/>
      <c r="CI74" s="109"/>
      <c r="CJ74" s="109"/>
      <c r="CK74" s="109"/>
      <c r="CL74" s="109"/>
      <c r="CM74" s="109"/>
      <c r="CN74" s="109"/>
      <c r="CO74" s="109"/>
      <c r="CP74" s="109"/>
      <c r="CQ74" s="109"/>
      <c r="CR74" s="109"/>
      <c r="CS74" s="109"/>
      <c r="CT74" s="109"/>
      <c r="CU74" s="109"/>
      <c r="CV74" s="109"/>
      <c r="CW74" s="109"/>
      <c r="CX74" s="109"/>
      <c r="CY74" s="109"/>
      <c r="CZ74" s="109"/>
      <c r="DA74" s="109"/>
      <c r="DB74" s="109"/>
      <c r="DC74" s="109"/>
      <c r="DD74" s="109"/>
      <c r="DE74" s="109"/>
      <c r="DF74" s="109"/>
      <c r="DG74" s="109"/>
      <c r="DH74" s="109"/>
      <c r="DI74" s="109"/>
      <c r="DJ74" s="109"/>
      <c r="DK74" s="109"/>
      <c r="DL74" s="109"/>
      <c r="DM74" s="109"/>
      <c r="DN74" s="109"/>
      <c r="DO74" s="109"/>
      <c r="DP74" s="109"/>
      <c r="DQ74" s="109"/>
      <c r="DR74" s="109"/>
      <c r="DS74" s="109"/>
    </row>
    <row r="75" spans="1:123" s="8" customFormat="1">
      <c r="A75" s="65"/>
      <c r="B75" s="65"/>
      <c r="C75" s="65"/>
      <c r="D75" s="65"/>
      <c r="E75" s="65"/>
      <c r="F75" s="65"/>
      <c r="G75" s="65"/>
      <c r="H75" s="65"/>
      <c r="I75" s="64" t="s">
        <v>133</v>
      </c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5" t="s">
        <v>57</v>
      </c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109"/>
      <c r="BG75" s="109"/>
      <c r="BH75" s="109"/>
      <c r="BI75" s="109"/>
      <c r="BJ75" s="109"/>
      <c r="BK75" s="109"/>
      <c r="BL75" s="109"/>
      <c r="BM75" s="109"/>
      <c r="BN75" s="109"/>
      <c r="BO75" s="109"/>
      <c r="BP75" s="109"/>
      <c r="BQ75" s="109"/>
      <c r="BR75" s="109"/>
      <c r="BS75" s="109"/>
      <c r="BT75" s="109"/>
      <c r="BU75" s="109"/>
      <c r="BV75" s="109"/>
      <c r="BW75" s="109"/>
      <c r="BX75" s="109"/>
      <c r="BY75" s="109"/>
      <c r="BZ75" s="109"/>
      <c r="CA75" s="109"/>
      <c r="CB75" s="109"/>
      <c r="CC75" s="109"/>
      <c r="CD75" s="109"/>
      <c r="CE75" s="109"/>
      <c r="CF75" s="109"/>
      <c r="CG75" s="109"/>
      <c r="CH75" s="109"/>
      <c r="CI75" s="109"/>
      <c r="CJ75" s="109"/>
      <c r="CK75" s="109"/>
      <c r="CL75" s="109"/>
      <c r="CM75" s="109"/>
      <c r="CN75" s="109"/>
      <c r="CO75" s="109"/>
      <c r="CP75" s="109"/>
      <c r="CQ75" s="109"/>
      <c r="CR75" s="109"/>
      <c r="CS75" s="109"/>
      <c r="CT75" s="109"/>
      <c r="CU75" s="109"/>
      <c r="CV75" s="109"/>
      <c r="CW75" s="109"/>
      <c r="CX75" s="109"/>
      <c r="CY75" s="109"/>
      <c r="CZ75" s="109"/>
      <c r="DA75" s="109"/>
      <c r="DB75" s="109"/>
      <c r="DC75" s="109"/>
      <c r="DD75" s="109"/>
      <c r="DE75" s="109"/>
      <c r="DF75" s="109"/>
      <c r="DG75" s="109"/>
      <c r="DH75" s="109"/>
      <c r="DI75" s="109"/>
      <c r="DJ75" s="109"/>
      <c r="DK75" s="109"/>
      <c r="DL75" s="109"/>
      <c r="DM75" s="109"/>
      <c r="DN75" s="109"/>
      <c r="DO75" s="109"/>
      <c r="DP75" s="109"/>
      <c r="DQ75" s="109"/>
      <c r="DR75" s="109"/>
      <c r="DS75" s="109"/>
    </row>
    <row r="76" spans="1:123" s="8" customFormat="1">
      <c r="A76" s="65" t="s">
        <v>167</v>
      </c>
      <c r="B76" s="65"/>
      <c r="C76" s="65"/>
      <c r="D76" s="65"/>
      <c r="E76" s="65"/>
      <c r="F76" s="65"/>
      <c r="G76" s="65"/>
      <c r="H76" s="65"/>
      <c r="I76" s="64" t="s">
        <v>135</v>
      </c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5" t="s">
        <v>57</v>
      </c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109"/>
      <c r="BG76" s="109"/>
      <c r="BH76" s="109"/>
      <c r="BI76" s="109"/>
      <c r="BJ76" s="109"/>
      <c r="BK76" s="109"/>
      <c r="BL76" s="109"/>
      <c r="BM76" s="109"/>
      <c r="BN76" s="109"/>
      <c r="BO76" s="109"/>
      <c r="BP76" s="109"/>
      <c r="BQ76" s="109"/>
      <c r="BR76" s="109"/>
      <c r="BS76" s="109"/>
      <c r="BT76" s="109"/>
      <c r="BU76" s="109"/>
      <c r="BV76" s="109"/>
      <c r="BW76" s="109"/>
      <c r="BX76" s="109"/>
      <c r="BY76" s="109"/>
      <c r="BZ76" s="109"/>
      <c r="CA76" s="109"/>
      <c r="CB76" s="109"/>
      <c r="CC76" s="109"/>
      <c r="CD76" s="109"/>
      <c r="CE76" s="109"/>
      <c r="CF76" s="109"/>
      <c r="CG76" s="109"/>
      <c r="CH76" s="109"/>
      <c r="CI76" s="109"/>
      <c r="CJ76" s="109"/>
      <c r="CK76" s="109"/>
      <c r="CL76" s="109"/>
      <c r="CM76" s="109"/>
      <c r="CN76" s="109"/>
      <c r="CO76" s="109"/>
      <c r="CP76" s="109"/>
      <c r="CQ76" s="109"/>
      <c r="CR76" s="109"/>
      <c r="CS76" s="109"/>
      <c r="CT76" s="109"/>
      <c r="CU76" s="109"/>
      <c r="CV76" s="109"/>
      <c r="CW76" s="109"/>
      <c r="CX76" s="109"/>
      <c r="CY76" s="109"/>
      <c r="CZ76" s="109"/>
      <c r="DA76" s="109"/>
      <c r="DB76" s="109"/>
      <c r="DC76" s="109"/>
      <c r="DD76" s="109"/>
      <c r="DE76" s="109"/>
      <c r="DF76" s="109"/>
      <c r="DG76" s="109"/>
      <c r="DH76" s="109"/>
      <c r="DI76" s="109"/>
      <c r="DJ76" s="109"/>
      <c r="DK76" s="109"/>
      <c r="DL76" s="109"/>
      <c r="DM76" s="109"/>
      <c r="DN76" s="109"/>
      <c r="DO76" s="109"/>
      <c r="DP76" s="109"/>
      <c r="DQ76" s="109"/>
      <c r="DR76" s="109"/>
      <c r="DS76" s="109"/>
    </row>
    <row r="77" spans="1:123" s="8" customFormat="1">
      <c r="A77" s="65"/>
      <c r="B77" s="65"/>
      <c r="C77" s="65"/>
      <c r="D77" s="65"/>
      <c r="E77" s="65"/>
      <c r="F77" s="65"/>
      <c r="G77" s="65"/>
      <c r="H77" s="65"/>
      <c r="I77" s="64" t="s">
        <v>132</v>
      </c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5" t="s">
        <v>57</v>
      </c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  <c r="BC77" s="65"/>
      <c r="BD77" s="65"/>
      <c r="BE77" s="65"/>
      <c r="BF77" s="109"/>
      <c r="BG77" s="109"/>
      <c r="BH77" s="109"/>
      <c r="BI77" s="109"/>
      <c r="BJ77" s="109"/>
      <c r="BK77" s="109"/>
      <c r="BL77" s="109"/>
      <c r="BM77" s="109"/>
      <c r="BN77" s="109"/>
      <c r="BO77" s="109"/>
      <c r="BP77" s="109"/>
      <c r="BQ77" s="109"/>
      <c r="BR77" s="109"/>
      <c r="BS77" s="109"/>
      <c r="BT77" s="109"/>
      <c r="BU77" s="109"/>
      <c r="BV77" s="109"/>
      <c r="BW77" s="109"/>
      <c r="BX77" s="109"/>
      <c r="BY77" s="109"/>
      <c r="BZ77" s="109"/>
      <c r="CA77" s="109"/>
      <c r="CB77" s="109"/>
      <c r="CC77" s="109"/>
      <c r="CD77" s="109"/>
      <c r="CE77" s="109"/>
      <c r="CF77" s="109"/>
      <c r="CG77" s="109"/>
      <c r="CH77" s="109"/>
      <c r="CI77" s="109"/>
      <c r="CJ77" s="109"/>
      <c r="CK77" s="109"/>
      <c r="CL77" s="109"/>
      <c r="CM77" s="109"/>
      <c r="CN77" s="109"/>
      <c r="CO77" s="109"/>
      <c r="CP77" s="109"/>
      <c r="CQ77" s="109"/>
      <c r="CR77" s="109"/>
      <c r="CS77" s="109"/>
      <c r="CT77" s="109"/>
      <c r="CU77" s="109"/>
      <c r="CV77" s="109"/>
      <c r="CW77" s="109"/>
      <c r="CX77" s="109"/>
      <c r="CY77" s="109"/>
      <c r="CZ77" s="109"/>
      <c r="DA77" s="109"/>
      <c r="DB77" s="109"/>
      <c r="DC77" s="109"/>
      <c r="DD77" s="109"/>
      <c r="DE77" s="109"/>
      <c r="DF77" s="109"/>
      <c r="DG77" s="109"/>
      <c r="DH77" s="109"/>
      <c r="DI77" s="109"/>
      <c r="DJ77" s="109"/>
      <c r="DK77" s="109"/>
      <c r="DL77" s="109"/>
      <c r="DM77" s="109"/>
      <c r="DN77" s="109"/>
      <c r="DO77" s="109"/>
      <c r="DP77" s="109"/>
      <c r="DQ77" s="109"/>
      <c r="DR77" s="109"/>
      <c r="DS77" s="109"/>
    </row>
    <row r="78" spans="1:123" s="8" customFormat="1">
      <c r="A78" s="65"/>
      <c r="B78" s="65"/>
      <c r="C78" s="65"/>
      <c r="D78" s="65"/>
      <c r="E78" s="65"/>
      <c r="F78" s="65"/>
      <c r="G78" s="65"/>
      <c r="H78" s="65"/>
      <c r="I78" s="64" t="s">
        <v>133</v>
      </c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5" t="s">
        <v>57</v>
      </c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109"/>
      <c r="BG78" s="109"/>
      <c r="BH78" s="109"/>
      <c r="BI78" s="109"/>
      <c r="BJ78" s="109"/>
      <c r="BK78" s="109"/>
      <c r="BL78" s="109"/>
      <c r="BM78" s="109"/>
      <c r="BN78" s="109"/>
      <c r="BO78" s="109"/>
      <c r="BP78" s="109"/>
      <c r="BQ78" s="109"/>
      <c r="BR78" s="109"/>
      <c r="BS78" s="109"/>
      <c r="BT78" s="109"/>
      <c r="BU78" s="109"/>
      <c r="BV78" s="109"/>
      <c r="BW78" s="109"/>
      <c r="BX78" s="109"/>
      <c r="BY78" s="109"/>
      <c r="BZ78" s="109"/>
      <c r="CA78" s="109"/>
      <c r="CB78" s="109"/>
      <c r="CC78" s="109"/>
      <c r="CD78" s="109"/>
      <c r="CE78" s="109"/>
      <c r="CF78" s="109"/>
      <c r="CG78" s="109"/>
      <c r="CH78" s="109"/>
      <c r="CI78" s="109"/>
      <c r="CJ78" s="109"/>
      <c r="CK78" s="109"/>
      <c r="CL78" s="109"/>
      <c r="CM78" s="109"/>
      <c r="CN78" s="109"/>
      <c r="CO78" s="109"/>
      <c r="CP78" s="109"/>
      <c r="CQ78" s="109"/>
      <c r="CR78" s="109"/>
      <c r="CS78" s="109"/>
      <c r="CT78" s="109"/>
      <c r="CU78" s="109"/>
      <c r="CV78" s="109"/>
      <c r="CW78" s="109"/>
      <c r="CX78" s="109"/>
      <c r="CY78" s="109"/>
      <c r="CZ78" s="109"/>
      <c r="DA78" s="109"/>
      <c r="DB78" s="109"/>
      <c r="DC78" s="109"/>
      <c r="DD78" s="109"/>
      <c r="DE78" s="109"/>
      <c r="DF78" s="109"/>
      <c r="DG78" s="109"/>
      <c r="DH78" s="109"/>
      <c r="DI78" s="109"/>
      <c r="DJ78" s="109"/>
      <c r="DK78" s="109"/>
      <c r="DL78" s="109"/>
      <c r="DM78" s="109"/>
      <c r="DN78" s="109"/>
      <c r="DO78" s="109"/>
      <c r="DP78" s="109"/>
      <c r="DQ78" s="109"/>
      <c r="DR78" s="109"/>
      <c r="DS78" s="109"/>
    </row>
    <row r="79" spans="1:123" s="8" customFormat="1">
      <c r="A79" s="65" t="s">
        <v>34</v>
      </c>
      <c r="B79" s="65"/>
      <c r="C79" s="65"/>
      <c r="D79" s="65"/>
      <c r="E79" s="65"/>
      <c r="F79" s="65"/>
      <c r="G79" s="65"/>
      <c r="H79" s="65"/>
      <c r="I79" s="64" t="s">
        <v>365</v>
      </c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5" t="s">
        <v>57</v>
      </c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  <c r="BC79" s="65"/>
      <c r="BD79" s="65"/>
      <c r="BE79" s="65"/>
      <c r="BF79" s="109"/>
      <c r="BG79" s="109"/>
      <c r="BH79" s="109"/>
      <c r="BI79" s="109"/>
      <c r="BJ79" s="109"/>
      <c r="BK79" s="109"/>
      <c r="BL79" s="109"/>
      <c r="BM79" s="109"/>
      <c r="BN79" s="109"/>
      <c r="BO79" s="109"/>
      <c r="BP79" s="109"/>
      <c r="BQ79" s="109"/>
      <c r="BR79" s="109"/>
      <c r="BS79" s="109"/>
      <c r="BT79" s="109"/>
      <c r="BU79" s="109"/>
      <c r="BV79" s="109"/>
      <c r="BW79" s="109"/>
      <c r="BX79" s="109"/>
      <c r="BY79" s="109"/>
      <c r="BZ79" s="109"/>
      <c r="CA79" s="109"/>
      <c r="CB79" s="109"/>
      <c r="CC79" s="109"/>
      <c r="CD79" s="109"/>
      <c r="CE79" s="109"/>
      <c r="CF79" s="109"/>
      <c r="CG79" s="109"/>
      <c r="CH79" s="109"/>
      <c r="CI79" s="109"/>
      <c r="CJ79" s="109"/>
      <c r="CK79" s="109"/>
      <c r="CL79" s="109"/>
      <c r="CM79" s="109"/>
      <c r="CN79" s="109"/>
      <c r="CO79" s="109"/>
      <c r="CP79" s="109"/>
      <c r="CQ79" s="109"/>
      <c r="CR79" s="109"/>
      <c r="CS79" s="109"/>
      <c r="CT79" s="109"/>
      <c r="CU79" s="109"/>
      <c r="CV79" s="109"/>
      <c r="CW79" s="109"/>
      <c r="CX79" s="109"/>
      <c r="CY79" s="109"/>
      <c r="CZ79" s="109"/>
      <c r="DA79" s="109"/>
      <c r="DB79" s="109"/>
      <c r="DC79" s="109"/>
      <c r="DD79" s="109"/>
      <c r="DE79" s="109"/>
      <c r="DF79" s="109"/>
      <c r="DG79" s="109"/>
      <c r="DH79" s="109"/>
      <c r="DI79" s="109"/>
      <c r="DJ79" s="109"/>
      <c r="DK79" s="109"/>
      <c r="DL79" s="109"/>
      <c r="DM79" s="109"/>
      <c r="DN79" s="109"/>
      <c r="DO79" s="109"/>
      <c r="DP79" s="109"/>
      <c r="DQ79" s="109"/>
      <c r="DR79" s="109"/>
      <c r="DS79" s="109"/>
    </row>
    <row r="80" spans="1:123" s="8" customFormat="1">
      <c r="A80" s="65"/>
      <c r="B80" s="65"/>
      <c r="C80" s="65"/>
      <c r="D80" s="65"/>
      <c r="E80" s="65"/>
      <c r="F80" s="65"/>
      <c r="G80" s="65"/>
      <c r="H80" s="65"/>
      <c r="I80" s="64" t="s">
        <v>168</v>
      </c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109"/>
      <c r="BG80" s="109"/>
      <c r="BH80" s="109"/>
      <c r="BI80" s="109"/>
      <c r="BJ80" s="109"/>
      <c r="BK80" s="109"/>
      <c r="BL80" s="109"/>
      <c r="BM80" s="109"/>
      <c r="BN80" s="109"/>
      <c r="BO80" s="109"/>
      <c r="BP80" s="109"/>
      <c r="BQ80" s="109"/>
      <c r="BR80" s="109"/>
      <c r="BS80" s="109"/>
      <c r="BT80" s="109"/>
      <c r="BU80" s="109"/>
      <c r="BV80" s="109"/>
      <c r="BW80" s="109"/>
      <c r="BX80" s="109"/>
      <c r="BY80" s="109"/>
      <c r="BZ80" s="109"/>
      <c r="CA80" s="109"/>
      <c r="CB80" s="109"/>
      <c r="CC80" s="109"/>
      <c r="CD80" s="109"/>
      <c r="CE80" s="109"/>
      <c r="CF80" s="109"/>
      <c r="CG80" s="109"/>
      <c r="CH80" s="109"/>
      <c r="CI80" s="109"/>
      <c r="CJ80" s="109"/>
      <c r="CK80" s="109"/>
      <c r="CL80" s="109"/>
      <c r="CM80" s="109"/>
      <c r="CN80" s="109"/>
      <c r="CO80" s="109"/>
      <c r="CP80" s="109"/>
      <c r="CQ80" s="109"/>
      <c r="CR80" s="109"/>
      <c r="CS80" s="109"/>
      <c r="CT80" s="109"/>
      <c r="CU80" s="109"/>
      <c r="CV80" s="109"/>
      <c r="CW80" s="109"/>
      <c r="CX80" s="109"/>
      <c r="CY80" s="109"/>
      <c r="CZ80" s="109"/>
      <c r="DA80" s="109"/>
      <c r="DB80" s="109"/>
      <c r="DC80" s="109"/>
      <c r="DD80" s="109"/>
      <c r="DE80" s="109"/>
      <c r="DF80" s="109"/>
      <c r="DG80" s="109"/>
      <c r="DH80" s="109"/>
      <c r="DI80" s="109"/>
      <c r="DJ80" s="109"/>
      <c r="DK80" s="109"/>
      <c r="DL80" s="109"/>
      <c r="DM80" s="109"/>
      <c r="DN80" s="109"/>
      <c r="DO80" s="109"/>
      <c r="DP80" s="109"/>
      <c r="DQ80" s="109"/>
      <c r="DR80" s="109"/>
      <c r="DS80" s="109"/>
    </row>
    <row r="81" spans="1:123" s="8" customFormat="1">
      <c r="A81" s="65"/>
      <c r="B81" s="65"/>
      <c r="C81" s="65"/>
      <c r="D81" s="65"/>
      <c r="E81" s="65"/>
      <c r="F81" s="65"/>
      <c r="G81" s="65"/>
      <c r="H81" s="65"/>
      <c r="I81" s="64" t="s">
        <v>128</v>
      </c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109"/>
      <c r="BG81" s="109"/>
      <c r="BH81" s="109"/>
      <c r="BI81" s="109"/>
      <c r="BJ81" s="109"/>
      <c r="BK81" s="109"/>
      <c r="BL81" s="109"/>
      <c r="BM81" s="109"/>
      <c r="BN81" s="109"/>
      <c r="BO81" s="109"/>
      <c r="BP81" s="109"/>
      <c r="BQ81" s="109"/>
      <c r="BR81" s="109"/>
      <c r="BS81" s="109"/>
      <c r="BT81" s="109"/>
      <c r="BU81" s="109"/>
      <c r="BV81" s="109"/>
      <c r="BW81" s="109"/>
      <c r="BX81" s="109"/>
      <c r="BY81" s="109"/>
      <c r="BZ81" s="109"/>
      <c r="CA81" s="109"/>
      <c r="CB81" s="109"/>
      <c r="CC81" s="109"/>
      <c r="CD81" s="109"/>
      <c r="CE81" s="109"/>
      <c r="CF81" s="109"/>
      <c r="CG81" s="109"/>
      <c r="CH81" s="109"/>
      <c r="CI81" s="109"/>
      <c r="CJ81" s="109"/>
      <c r="CK81" s="109"/>
      <c r="CL81" s="109"/>
      <c r="CM81" s="109"/>
      <c r="CN81" s="109"/>
      <c r="CO81" s="109"/>
      <c r="CP81" s="109"/>
      <c r="CQ81" s="109"/>
      <c r="CR81" s="109"/>
      <c r="CS81" s="109"/>
      <c r="CT81" s="109"/>
      <c r="CU81" s="109"/>
      <c r="CV81" s="109"/>
      <c r="CW81" s="109"/>
      <c r="CX81" s="109"/>
      <c r="CY81" s="109"/>
      <c r="CZ81" s="109"/>
      <c r="DA81" s="109"/>
      <c r="DB81" s="109"/>
      <c r="DC81" s="109"/>
      <c r="DD81" s="109"/>
      <c r="DE81" s="109"/>
      <c r="DF81" s="109"/>
      <c r="DG81" s="109"/>
      <c r="DH81" s="109"/>
      <c r="DI81" s="109"/>
      <c r="DJ81" s="109"/>
      <c r="DK81" s="109"/>
      <c r="DL81" s="109"/>
      <c r="DM81" s="109"/>
      <c r="DN81" s="109"/>
      <c r="DO81" s="109"/>
      <c r="DP81" s="109"/>
      <c r="DQ81" s="109"/>
      <c r="DR81" s="109"/>
      <c r="DS81" s="109"/>
    </row>
    <row r="82" spans="1:123" s="8" customFormat="1">
      <c r="A82" s="65"/>
      <c r="B82" s="65"/>
      <c r="C82" s="65"/>
      <c r="D82" s="65"/>
      <c r="E82" s="65"/>
      <c r="F82" s="65"/>
      <c r="G82" s="65"/>
      <c r="H82" s="65"/>
      <c r="I82" s="64" t="s">
        <v>169</v>
      </c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109"/>
      <c r="BG82" s="109"/>
      <c r="BH82" s="109"/>
      <c r="BI82" s="109"/>
      <c r="BJ82" s="109"/>
      <c r="BK82" s="109"/>
      <c r="BL82" s="109"/>
      <c r="BM82" s="109"/>
      <c r="BN82" s="109"/>
      <c r="BO82" s="109"/>
      <c r="BP82" s="109"/>
      <c r="BQ82" s="109"/>
      <c r="BR82" s="109"/>
      <c r="BS82" s="109"/>
      <c r="BT82" s="109"/>
      <c r="BU82" s="109"/>
      <c r="BV82" s="109"/>
      <c r="BW82" s="109"/>
      <c r="BX82" s="109"/>
      <c r="BY82" s="109"/>
      <c r="BZ82" s="109"/>
      <c r="CA82" s="109"/>
      <c r="CB82" s="109"/>
      <c r="CC82" s="109"/>
      <c r="CD82" s="109"/>
      <c r="CE82" s="109"/>
      <c r="CF82" s="109"/>
      <c r="CG82" s="109"/>
      <c r="CH82" s="109"/>
      <c r="CI82" s="109"/>
      <c r="CJ82" s="109"/>
      <c r="CK82" s="109"/>
      <c r="CL82" s="109"/>
      <c r="CM82" s="109"/>
      <c r="CN82" s="109"/>
      <c r="CO82" s="109"/>
      <c r="CP82" s="109"/>
      <c r="CQ82" s="109"/>
      <c r="CR82" s="109"/>
      <c r="CS82" s="109"/>
      <c r="CT82" s="109"/>
      <c r="CU82" s="109"/>
      <c r="CV82" s="109"/>
      <c r="CW82" s="109"/>
      <c r="CX82" s="109"/>
      <c r="CY82" s="109"/>
      <c r="CZ82" s="109"/>
      <c r="DA82" s="109"/>
      <c r="DB82" s="109"/>
      <c r="DC82" s="109"/>
      <c r="DD82" s="109"/>
      <c r="DE82" s="109"/>
      <c r="DF82" s="109"/>
      <c r="DG82" s="109"/>
      <c r="DH82" s="109"/>
      <c r="DI82" s="109"/>
      <c r="DJ82" s="109"/>
      <c r="DK82" s="109"/>
      <c r="DL82" s="109"/>
      <c r="DM82" s="109"/>
      <c r="DN82" s="109"/>
      <c r="DO82" s="109"/>
      <c r="DP82" s="109"/>
      <c r="DQ82" s="109"/>
      <c r="DR82" s="109"/>
      <c r="DS82" s="109"/>
    </row>
    <row r="83" spans="1:123" s="8" customFormat="1">
      <c r="A83" s="65"/>
      <c r="B83" s="65"/>
      <c r="C83" s="65"/>
      <c r="D83" s="65"/>
      <c r="E83" s="65"/>
      <c r="F83" s="65"/>
      <c r="G83" s="65"/>
      <c r="H83" s="65"/>
      <c r="I83" s="64" t="s">
        <v>170</v>
      </c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  <c r="BD83" s="65"/>
      <c r="BE83" s="65"/>
      <c r="BF83" s="109"/>
      <c r="BG83" s="109"/>
      <c r="BH83" s="109"/>
      <c r="BI83" s="109"/>
      <c r="BJ83" s="109"/>
      <c r="BK83" s="109"/>
      <c r="BL83" s="109"/>
      <c r="BM83" s="109"/>
      <c r="BN83" s="109"/>
      <c r="BO83" s="109"/>
      <c r="BP83" s="109"/>
      <c r="BQ83" s="109"/>
      <c r="BR83" s="109"/>
      <c r="BS83" s="109"/>
      <c r="BT83" s="109"/>
      <c r="BU83" s="109"/>
      <c r="BV83" s="109"/>
      <c r="BW83" s="109"/>
      <c r="BX83" s="109"/>
      <c r="BY83" s="109"/>
      <c r="BZ83" s="109"/>
      <c r="CA83" s="109"/>
      <c r="CB83" s="109"/>
      <c r="CC83" s="109"/>
      <c r="CD83" s="109"/>
      <c r="CE83" s="109"/>
      <c r="CF83" s="109"/>
      <c r="CG83" s="109"/>
      <c r="CH83" s="109"/>
      <c r="CI83" s="109"/>
      <c r="CJ83" s="109"/>
      <c r="CK83" s="109"/>
      <c r="CL83" s="109"/>
      <c r="CM83" s="109"/>
      <c r="CN83" s="109"/>
      <c r="CO83" s="109"/>
      <c r="CP83" s="109"/>
      <c r="CQ83" s="109"/>
      <c r="CR83" s="109"/>
      <c r="CS83" s="109"/>
      <c r="CT83" s="109"/>
      <c r="CU83" s="109"/>
      <c r="CV83" s="109"/>
      <c r="CW83" s="109"/>
      <c r="CX83" s="109"/>
      <c r="CY83" s="109"/>
      <c r="CZ83" s="109"/>
      <c r="DA83" s="109"/>
      <c r="DB83" s="109"/>
      <c r="DC83" s="109"/>
      <c r="DD83" s="109"/>
      <c r="DE83" s="109"/>
      <c r="DF83" s="109"/>
      <c r="DG83" s="109"/>
      <c r="DH83" s="109"/>
      <c r="DI83" s="109"/>
      <c r="DJ83" s="109"/>
      <c r="DK83" s="109"/>
      <c r="DL83" s="109"/>
      <c r="DM83" s="109"/>
      <c r="DN83" s="109"/>
      <c r="DO83" s="109"/>
      <c r="DP83" s="109"/>
      <c r="DQ83" s="109"/>
      <c r="DR83" s="109"/>
      <c r="DS83" s="109"/>
    </row>
    <row r="84" spans="1:123" s="8" customFormat="1">
      <c r="A84" s="65"/>
      <c r="B84" s="65"/>
      <c r="C84" s="65"/>
      <c r="D84" s="65"/>
      <c r="E84" s="65"/>
      <c r="F84" s="65"/>
      <c r="G84" s="65"/>
      <c r="H84" s="65"/>
      <c r="I84" s="64" t="s">
        <v>171</v>
      </c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5" t="s">
        <v>57</v>
      </c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109"/>
      <c r="BG84" s="109"/>
      <c r="BH84" s="109"/>
      <c r="BI84" s="109"/>
      <c r="BJ84" s="109"/>
      <c r="BK84" s="109"/>
      <c r="BL84" s="109"/>
      <c r="BM84" s="109"/>
      <c r="BN84" s="109"/>
      <c r="BO84" s="109"/>
      <c r="BP84" s="109"/>
      <c r="BQ84" s="109"/>
      <c r="BR84" s="109"/>
      <c r="BS84" s="109"/>
      <c r="BT84" s="109"/>
      <c r="BU84" s="109"/>
      <c r="BV84" s="109"/>
      <c r="BW84" s="109"/>
      <c r="BX84" s="109"/>
      <c r="BY84" s="109"/>
      <c r="BZ84" s="109"/>
      <c r="CA84" s="109"/>
      <c r="CB84" s="109"/>
      <c r="CC84" s="109"/>
      <c r="CD84" s="109"/>
      <c r="CE84" s="109"/>
      <c r="CF84" s="109"/>
      <c r="CG84" s="109"/>
      <c r="CH84" s="109"/>
      <c r="CI84" s="109"/>
      <c r="CJ84" s="109"/>
      <c r="CK84" s="109"/>
      <c r="CL84" s="109"/>
      <c r="CM84" s="109"/>
      <c r="CN84" s="109"/>
      <c r="CO84" s="109"/>
      <c r="CP84" s="109"/>
      <c r="CQ84" s="109"/>
      <c r="CR84" s="109"/>
      <c r="CS84" s="109"/>
      <c r="CT84" s="109"/>
      <c r="CU84" s="109"/>
      <c r="CV84" s="109"/>
      <c r="CW84" s="109"/>
      <c r="CX84" s="109"/>
      <c r="CY84" s="109"/>
      <c r="CZ84" s="109"/>
      <c r="DA84" s="109"/>
      <c r="DB84" s="109"/>
      <c r="DC84" s="109"/>
      <c r="DD84" s="109"/>
      <c r="DE84" s="109"/>
      <c r="DF84" s="109"/>
      <c r="DG84" s="109"/>
      <c r="DH84" s="109"/>
      <c r="DI84" s="109"/>
      <c r="DJ84" s="109"/>
      <c r="DK84" s="109"/>
      <c r="DL84" s="109"/>
      <c r="DM84" s="109"/>
      <c r="DN84" s="109"/>
      <c r="DO84" s="109"/>
      <c r="DP84" s="109"/>
      <c r="DQ84" s="109"/>
      <c r="DR84" s="109"/>
      <c r="DS84" s="109"/>
    </row>
    <row r="85" spans="1:123" s="8" customFormat="1">
      <c r="A85" s="65"/>
      <c r="B85" s="65"/>
      <c r="C85" s="65"/>
      <c r="D85" s="65"/>
      <c r="E85" s="65"/>
      <c r="F85" s="65"/>
      <c r="G85" s="65"/>
      <c r="H85" s="65"/>
      <c r="I85" s="64" t="s">
        <v>132</v>
      </c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5" t="s">
        <v>57</v>
      </c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109"/>
      <c r="BG85" s="109"/>
      <c r="BH85" s="109"/>
      <c r="BI85" s="109"/>
      <c r="BJ85" s="109"/>
      <c r="BK85" s="109"/>
      <c r="BL85" s="109"/>
      <c r="BM85" s="109"/>
      <c r="BN85" s="109"/>
      <c r="BO85" s="109"/>
      <c r="BP85" s="109"/>
      <c r="BQ85" s="109"/>
      <c r="BR85" s="109"/>
      <c r="BS85" s="109"/>
      <c r="BT85" s="109"/>
      <c r="BU85" s="109"/>
      <c r="BV85" s="109"/>
      <c r="BW85" s="109"/>
      <c r="BX85" s="109"/>
      <c r="BY85" s="109"/>
      <c r="BZ85" s="109"/>
      <c r="CA85" s="109"/>
      <c r="CB85" s="109"/>
      <c r="CC85" s="109"/>
      <c r="CD85" s="109"/>
      <c r="CE85" s="109"/>
      <c r="CF85" s="109"/>
      <c r="CG85" s="109"/>
      <c r="CH85" s="109"/>
      <c r="CI85" s="109"/>
      <c r="CJ85" s="109"/>
      <c r="CK85" s="109"/>
      <c r="CL85" s="109"/>
      <c r="CM85" s="109"/>
      <c r="CN85" s="109"/>
      <c r="CO85" s="109"/>
      <c r="CP85" s="109"/>
      <c r="CQ85" s="109"/>
      <c r="CR85" s="109"/>
      <c r="CS85" s="109"/>
      <c r="CT85" s="109"/>
      <c r="CU85" s="109"/>
      <c r="CV85" s="109"/>
      <c r="CW85" s="109"/>
      <c r="CX85" s="109"/>
      <c r="CY85" s="109"/>
      <c r="CZ85" s="109"/>
      <c r="DA85" s="109"/>
      <c r="DB85" s="109"/>
      <c r="DC85" s="109"/>
      <c r="DD85" s="109"/>
      <c r="DE85" s="109"/>
      <c r="DF85" s="109"/>
      <c r="DG85" s="109"/>
      <c r="DH85" s="109"/>
      <c r="DI85" s="109"/>
      <c r="DJ85" s="109"/>
      <c r="DK85" s="109"/>
      <c r="DL85" s="109"/>
      <c r="DM85" s="109"/>
      <c r="DN85" s="109"/>
      <c r="DO85" s="109"/>
      <c r="DP85" s="109"/>
      <c r="DQ85" s="109"/>
      <c r="DR85" s="109"/>
      <c r="DS85" s="109"/>
    </row>
    <row r="86" spans="1:123" s="8" customFormat="1">
      <c r="A86" s="65"/>
      <c r="B86" s="65"/>
      <c r="C86" s="65"/>
      <c r="D86" s="65"/>
      <c r="E86" s="65"/>
      <c r="F86" s="65"/>
      <c r="G86" s="65"/>
      <c r="H86" s="65"/>
      <c r="I86" s="64" t="s">
        <v>133</v>
      </c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5" t="s">
        <v>57</v>
      </c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109"/>
      <c r="BG86" s="109"/>
      <c r="BH86" s="109"/>
      <c r="BI86" s="109"/>
      <c r="BJ86" s="109"/>
      <c r="BK86" s="109"/>
      <c r="BL86" s="109"/>
      <c r="BM86" s="109"/>
      <c r="BN86" s="109"/>
      <c r="BO86" s="109"/>
      <c r="BP86" s="109"/>
      <c r="BQ86" s="109"/>
      <c r="BR86" s="109"/>
      <c r="BS86" s="109"/>
      <c r="BT86" s="109"/>
      <c r="BU86" s="109"/>
      <c r="BV86" s="109"/>
      <c r="BW86" s="109"/>
      <c r="BX86" s="109"/>
      <c r="BY86" s="109"/>
      <c r="BZ86" s="109"/>
      <c r="CA86" s="109"/>
      <c r="CB86" s="109"/>
      <c r="CC86" s="109"/>
      <c r="CD86" s="109"/>
      <c r="CE86" s="109"/>
      <c r="CF86" s="109"/>
      <c r="CG86" s="109"/>
      <c r="CH86" s="109"/>
      <c r="CI86" s="109"/>
      <c r="CJ86" s="109"/>
      <c r="CK86" s="109"/>
      <c r="CL86" s="109"/>
      <c r="CM86" s="109"/>
      <c r="CN86" s="109"/>
      <c r="CO86" s="109"/>
      <c r="CP86" s="109"/>
      <c r="CQ86" s="109"/>
      <c r="CR86" s="109"/>
      <c r="CS86" s="109"/>
      <c r="CT86" s="109"/>
      <c r="CU86" s="109"/>
      <c r="CV86" s="109"/>
      <c r="CW86" s="109"/>
      <c r="CX86" s="109"/>
      <c r="CY86" s="109"/>
      <c r="CZ86" s="109"/>
      <c r="DA86" s="109"/>
      <c r="DB86" s="109"/>
      <c r="DC86" s="109"/>
      <c r="DD86" s="109"/>
      <c r="DE86" s="109"/>
      <c r="DF86" s="109"/>
      <c r="DG86" s="109"/>
      <c r="DH86" s="109"/>
      <c r="DI86" s="109"/>
      <c r="DJ86" s="109"/>
      <c r="DK86" s="109"/>
      <c r="DL86" s="109"/>
      <c r="DM86" s="109"/>
      <c r="DN86" s="109"/>
      <c r="DO86" s="109"/>
      <c r="DP86" s="109"/>
      <c r="DQ86" s="109"/>
      <c r="DR86" s="109"/>
      <c r="DS86" s="109"/>
    </row>
    <row r="87" spans="1:123" s="8" customFormat="1">
      <c r="A87" s="65"/>
      <c r="B87" s="65"/>
      <c r="C87" s="65"/>
      <c r="D87" s="65"/>
      <c r="E87" s="65"/>
      <c r="F87" s="65"/>
      <c r="G87" s="65"/>
      <c r="H87" s="65"/>
      <c r="I87" s="64" t="s">
        <v>172</v>
      </c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5" t="s">
        <v>57</v>
      </c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109"/>
      <c r="BG87" s="109"/>
      <c r="BH87" s="109"/>
      <c r="BI87" s="109"/>
      <c r="BJ87" s="109"/>
      <c r="BK87" s="109"/>
      <c r="BL87" s="109"/>
      <c r="BM87" s="109"/>
      <c r="BN87" s="109"/>
      <c r="BO87" s="109"/>
      <c r="BP87" s="109"/>
      <c r="BQ87" s="109"/>
      <c r="BR87" s="109"/>
      <c r="BS87" s="109"/>
      <c r="BT87" s="109"/>
      <c r="BU87" s="109"/>
      <c r="BV87" s="109"/>
      <c r="BW87" s="109"/>
      <c r="BX87" s="109"/>
      <c r="BY87" s="109"/>
      <c r="BZ87" s="109"/>
      <c r="CA87" s="109"/>
      <c r="CB87" s="109"/>
      <c r="CC87" s="109"/>
      <c r="CD87" s="109"/>
      <c r="CE87" s="109"/>
      <c r="CF87" s="109"/>
      <c r="CG87" s="109"/>
      <c r="CH87" s="109"/>
      <c r="CI87" s="109"/>
      <c r="CJ87" s="109"/>
      <c r="CK87" s="109"/>
      <c r="CL87" s="109"/>
      <c r="CM87" s="109"/>
      <c r="CN87" s="109"/>
      <c r="CO87" s="109"/>
      <c r="CP87" s="109"/>
      <c r="CQ87" s="109"/>
      <c r="CR87" s="109"/>
      <c r="CS87" s="109"/>
      <c r="CT87" s="109"/>
      <c r="CU87" s="109"/>
      <c r="CV87" s="109"/>
      <c r="CW87" s="109"/>
      <c r="CX87" s="109"/>
      <c r="CY87" s="109"/>
      <c r="CZ87" s="109"/>
      <c r="DA87" s="109"/>
      <c r="DB87" s="109"/>
      <c r="DC87" s="109"/>
      <c r="DD87" s="109"/>
      <c r="DE87" s="109"/>
      <c r="DF87" s="109"/>
      <c r="DG87" s="109"/>
      <c r="DH87" s="109"/>
      <c r="DI87" s="109"/>
      <c r="DJ87" s="109"/>
      <c r="DK87" s="109"/>
      <c r="DL87" s="109"/>
      <c r="DM87" s="109"/>
      <c r="DN87" s="109"/>
      <c r="DO87" s="109"/>
      <c r="DP87" s="109"/>
      <c r="DQ87" s="109"/>
      <c r="DR87" s="109"/>
      <c r="DS87" s="109"/>
    </row>
    <row r="88" spans="1:123" s="8" customFormat="1">
      <c r="A88" s="65"/>
      <c r="B88" s="65"/>
      <c r="C88" s="65"/>
      <c r="D88" s="65"/>
      <c r="E88" s="65"/>
      <c r="F88" s="65"/>
      <c r="G88" s="65"/>
      <c r="H88" s="65"/>
      <c r="I88" s="64" t="s">
        <v>132</v>
      </c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5" t="s">
        <v>57</v>
      </c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109"/>
      <c r="BG88" s="109"/>
      <c r="BH88" s="109"/>
      <c r="BI88" s="109"/>
      <c r="BJ88" s="109"/>
      <c r="BK88" s="109"/>
      <c r="BL88" s="109"/>
      <c r="BM88" s="109"/>
      <c r="BN88" s="109"/>
      <c r="BO88" s="109"/>
      <c r="BP88" s="109"/>
      <c r="BQ88" s="109"/>
      <c r="BR88" s="109"/>
      <c r="BS88" s="109"/>
      <c r="BT88" s="109"/>
      <c r="BU88" s="109"/>
      <c r="BV88" s="109"/>
      <c r="BW88" s="109"/>
      <c r="BX88" s="109"/>
      <c r="BY88" s="109"/>
      <c r="BZ88" s="109"/>
      <c r="CA88" s="109"/>
      <c r="CB88" s="109"/>
      <c r="CC88" s="109"/>
      <c r="CD88" s="109"/>
      <c r="CE88" s="109"/>
      <c r="CF88" s="109"/>
      <c r="CG88" s="109"/>
      <c r="CH88" s="109"/>
      <c r="CI88" s="109"/>
      <c r="CJ88" s="109"/>
      <c r="CK88" s="109"/>
      <c r="CL88" s="109"/>
      <c r="CM88" s="109"/>
      <c r="CN88" s="109"/>
      <c r="CO88" s="109"/>
      <c r="CP88" s="109"/>
      <c r="CQ88" s="109"/>
      <c r="CR88" s="109"/>
      <c r="CS88" s="109"/>
      <c r="CT88" s="109"/>
      <c r="CU88" s="109"/>
      <c r="CV88" s="109"/>
      <c r="CW88" s="109"/>
      <c r="CX88" s="109"/>
      <c r="CY88" s="109"/>
      <c r="CZ88" s="109"/>
      <c r="DA88" s="109"/>
      <c r="DB88" s="109"/>
      <c r="DC88" s="109"/>
      <c r="DD88" s="109"/>
      <c r="DE88" s="109"/>
      <c r="DF88" s="109"/>
      <c r="DG88" s="109"/>
      <c r="DH88" s="109"/>
      <c r="DI88" s="109"/>
      <c r="DJ88" s="109"/>
      <c r="DK88" s="109"/>
      <c r="DL88" s="109"/>
      <c r="DM88" s="109"/>
      <c r="DN88" s="109"/>
      <c r="DO88" s="109"/>
      <c r="DP88" s="109"/>
      <c r="DQ88" s="109"/>
      <c r="DR88" s="109"/>
      <c r="DS88" s="109"/>
    </row>
    <row r="89" spans="1:123" s="8" customFormat="1">
      <c r="A89" s="65"/>
      <c r="B89" s="65"/>
      <c r="C89" s="65"/>
      <c r="D89" s="65"/>
      <c r="E89" s="65"/>
      <c r="F89" s="65"/>
      <c r="G89" s="65"/>
      <c r="H89" s="65"/>
      <c r="I89" s="64" t="s">
        <v>133</v>
      </c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5" t="s">
        <v>57</v>
      </c>
      <c r="AQ89" s="65"/>
      <c r="AR89" s="65"/>
      <c r="AS89" s="65"/>
      <c r="AT89" s="65"/>
      <c r="AU89" s="65"/>
      <c r="AV89" s="65"/>
      <c r="AW89" s="65"/>
      <c r="AX89" s="65"/>
      <c r="AY89" s="65"/>
      <c r="AZ89" s="65"/>
      <c r="BA89" s="65"/>
      <c r="BB89" s="65"/>
      <c r="BC89" s="65"/>
      <c r="BD89" s="65"/>
      <c r="BE89" s="65"/>
      <c r="BF89" s="109"/>
      <c r="BG89" s="109"/>
      <c r="BH89" s="109"/>
      <c r="BI89" s="109"/>
      <c r="BJ89" s="109"/>
      <c r="BK89" s="109"/>
      <c r="BL89" s="109"/>
      <c r="BM89" s="109"/>
      <c r="BN89" s="109"/>
      <c r="BO89" s="109"/>
      <c r="BP89" s="109"/>
      <c r="BQ89" s="109"/>
      <c r="BR89" s="109"/>
      <c r="BS89" s="109"/>
      <c r="BT89" s="109"/>
      <c r="BU89" s="109"/>
      <c r="BV89" s="109"/>
      <c r="BW89" s="109"/>
      <c r="BX89" s="109"/>
      <c r="BY89" s="109"/>
      <c r="BZ89" s="109"/>
      <c r="CA89" s="109"/>
      <c r="CB89" s="109"/>
      <c r="CC89" s="109"/>
      <c r="CD89" s="109"/>
      <c r="CE89" s="109"/>
      <c r="CF89" s="109"/>
      <c r="CG89" s="109"/>
      <c r="CH89" s="109"/>
      <c r="CI89" s="109"/>
      <c r="CJ89" s="109"/>
      <c r="CK89" s="109"/>
      <c r="CL89" s="109"/>
      <c r="CM89" s="109"/>
      <c r="CN89" s="109"/>
      <c r="CO89" s="109"/>
      <c r="CP89" s="109"/>
      <c r="CQ89" s="109"/>
      <c r="CR89" s="109"/>
      <c r="CS89" s="109"/>
      <c r="CT89" s="109"/>
      <c r="CU89" s="109"/>
      <c r="CV89" s="109"/>
      <c r="CW89" s="109"/>
      <c r="CX89" s="109"/>
      <c r="CY89" s="109"/>
      <c r="CZ89" s="109"/>
      <c r="DA89" s="109"/>
      <c r="DB89" s="109"/>
      <c r="DC89" s="109"/>
      <c r="DD89" s="109"/>
      <c r="DE89" s="109"/>
      <c r="DF89" s="109"/>
      <c r="DG89" s="109"/>
      <c r="DH89" s="109"/>
      <c r="DI89" s="109"/>
      <c r="DJ89" s="109"/>
      <c r="DK89" s="109"/>
      <c r="DL89" s="109"/>
      <c r="DM89" s="109"/>
      <c r="DN89" s="109"/>
      <c r="DO89" s="109"/>
      <c r="DP89" s="109"/>
      <c r="DQ89" s="109"/>
      <c r="DR89" s="109"/>
      <c r="DS89" s="109"/>
    </row>
    <row r="90" spans="1:123" s="8" customFormat="1">
      <c r="A90" s="65"/>
      <c r="B90" s="65"/>
      <c r="C90" s="65"/>
      <c r="D90" s="65"/>
      <c r="E90" s="65"/>
      <c r="F90" s="65"/>
      <c r="G90" s="65"/>
      <c r="H90" s="65"/>
      <c r="I90" s="64" t="s">
        <v>173</v>
      </c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5" t="s">
        <v>57</v>
      </c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  <c r="BD90" s="65"/>
      <c r="BE90" s="65"/>
      <c r="BF90" s="109"/>
      <c r="BG90" s="109"/>
      <c r="BH90" s="109"/>
      <c r="BI90" s="109"/>
      <c r="BJ90" s="109"/>
      <c r="BK90" s="109"/>
      <c r="BL90" s="109"/>
      <c r="BM90" s="109"/>
      <c r="BN90" s="109"/>
      <c r="BO90" s="109"/>
      <c r="BP90" s="109"/>
      <c r="BQ90" s="109"/>
      <c r="BR90" s="109"/>
      <c r="BS90" s="109"/>
      <c r="BT90" s="109"/>
      <c r="BU90" s="109"/>
      <c r="BV90" s="109"/>
      <c r="BW90" s="109"/>
      <c r="BX90" s="109"/>
      <c r="BY90" s="109"/>
      <c r="BZ90" s="109"/>
      <c r="CA90" s="109"/>
      <c r="CB90" s="109"/>
      <c r="CC90" s="109"/>
      <c r="CD90" s="109"/>
      <c r="CE90" s="109"/>
      <c r="CF90" s="109"/>
      <c r="CG90" s="109"/>
      <c r="CH90" s="109"/>
      <c r="CI90" s="109"/>
      <c r="CJ90" s="109"/>
      <c r="CK90" s="109"/>
      <c r="CL90" s="109"/>
      <c r="CM90" s="109"/>
      <c r="CN90" s="109"/>
      <c r="CO90" s="109"/>
      <c r="CP90" s="109"/>
      <c r="CQ90" s="109"/>
      <c r="CR90" s="109"/>
      <c r="CS90" s="109"/>
      <c r="CT90" s="109"/>
      <c r="CU90" s="109"/>
      <c r="CV90" s="109"/>
      <c r="CW90" s="109"/>
      <c r="CX90" s="109"/>
      <c r="CY90" s="109"/>
      <c r="CZ90" s="109"/>
      <c r="DA90" s="109"/>
      <c r="DB90" s="109"/>
      <c r="DC90" s="109"/>
      <c r="DD90" s="109"/>
      <c r="DE90" s="109"/>
      <c r="DF90" s="109"/>
      <c r="DG90" s="109"/>
      <c r="DH90" s="109"/>
      <c r="DI90" s="109"/>
      <c r="DJ90" s="109"/>
      <c r="DK90" s="109"/>
      <c r="DL90" s="109"/>
      <c r="DM90" s="109"/>
      <c r="DN90" s="109"/>
      <c r="DO90" s="109"/>
      <c r="DP90" s="109"/>
      <c r="DQ90" s="109"/>
      <c r="DR90" s="109"/>
      <c r="DS90" s="109"/>
    </row>
    <row r="91" spans="1:123" s="8" customFormat="1">
      <c r="A91" s="65"/>
      <c r="B91" s="65"/>
      <c r="C91" s="65"/>
      <c r="D91" s="65"/>
      <c r="E91" s="65"/>
      <c r="F91" s="65"/>
      <c r="G91" s="65"/>
      <c r="H91" s="65"/>
      <c r="I91" s="64" t="s">
        <v>132</v>
      </c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5" t="s">
        <v>57</v>
      </c>
      <c r="AQ91" s="65"/>
      <c r="AR91" s="65"/>
      <c r="AS91" s="65"/>
      <c r="AT91" s="65"/>
      <c r="AU91" s="65"/>
      <c r="AV91" s="65"/>
      <c r="AW91" s="65"/>
      <c r="AX91" s="65"/>
      <c r="AY91" s="65"/>
      <c r="AZ91" s="65"/>
      <c r="BA91" s="65"/>
      <c r="BB91" s="65"/>
      <c r="BC91" s="65"/>
      <c r="BD91" s="65"/>
      <c r="BE91" s="65"/>
      <c r="BF91" s="109"/>
      <c r="BG91" s="109"/>
      <c r="BH91" s="109"/>
      <c r="BI91" s="109"/>
      <c r="BJ91" s="109"/>
      <c r="BK91" s="109"/>
      <c r="BL91" s="109"/>
      <c r="BM91" s="109"/>
      <c r="BN91" s="109"/>
      <c r="BO91" s="109"/>
      <c r="BP91" s="109"/>
      <c r="BQ91" s="109"/>
      <c r="BR91" s="109"/>
      <c r="BS91" s="109"/>
      <c r="BT91" s="109"/>
      <c r="BU91" s="109"/>
      <c r="BV91" s="109"/>
      <c r="BW91" s="109"/>
      <c r="BX91" s="109"/>
      <c r="BY91" s="109"/>
      <c r="BZ91" s="109"/>
      <c r="CA91" s="109"/>
      <c r="CB91" s="109"/>
      <c r="CC91" s="109"/>
      <c r="CD91" s="109"/>
      <c r="CE91" s="109"/>
      <c r="CF91" s="109"/>
      <c r="CG91" s="109"/>
      <c r="CH91" s="109"/>
      <c r="CI91" s="109"/>
      <c r="CJ91" s="109"/>
      <c r="CK91" s="109"/>
      <c r="CL91" s="109"/>
      <c r="CM91" s="109"/>
      <c r="CN91" s="109"/>
      <c r="CO91" s="109"/>
      <c r="CP91" s="109"/>
      <c r="CQ91" s="109"/>
      <c r="CR91" s="109"/>
      <c r="CS91" s="109"/>
      <c r="CT91" s="109"/>
      <c r="CU91" s="109"/>
      <c r="CV91" s="109"/>
      <c r="CW91" s="109"/>
      <c r="CX91" s="109"/>
      <c r="CY91" s="109"/>
      <c r="CZ91" s="109"/>
      <c r="DA91" s="109"/>
      <c r="DB91" s="109"/>
      <c r="DC91" s="109"/>
      <c r="DD91" s="109"/>
      <c r="DE91" s="109"/>
      <c r="DF91" s="109"/>
      <c r="DG91" s="109"/>
      <c r="DH91" s="109"/>
      <c r="DI91" s="109"/>
      <c r="DJ91" s="109"/>
      <c r="DK91" s="109"/>
      <c r="DL91" s="109"/>
      <c r="DM91" s="109"/>
      <c r="DN91" s="109"/>
      <c r="DO91" s="109"/>
      <c r="DP91" s="109"/>
      <c r="DQ91" s="109"/>
      <c r="DR91" s="109"/>
      <c r="DS91" s="109"/>
    </row>
    <row r="92" spans="1:123" s="8" customFormat="1">
      <c r="A92" s="65"/>
      <c r="B92" s="65"/>
      <c r="C92" s="65"/>
      <c r="D92" s="65"/>
      <c r="E92" s="65"/>
      <c r="F92" s="65"/>
      <c r="G92" s="65"/>
      <c r="H92" s="65"/>
      <c r="I92" s="64" t="s">
        <v>133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5" t="s">
        <v>57</v>
      </c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  <c r="BC92" s="65"/>
      <c r="BD92" s="65"/>
      <c r="BE92" s="65"/>
      <c r="BF92" s="109"/>
      <c r="BG92" s="109"/>
      <c r="BH92" s="109"/>
      <c r="BI92" s="109"/>
      <c r="BJ92" s="109"/>
      <c r="BK92" s="109"/>
      <c r="BL92" s="109"/>
      <c r="BM92" s="109"/>
      <c r="BN92" s="109"/>
      <c r="BO92" s="109"/>
      <c r="BP92" s="109"/>
      <c r="BQ92" s="109"/>
      <c r="BR92" s="109"/>
      <c r="BS92" s="109"/>
      <c r="BT92" s="109"/>
      <c r="BU92" s="109"/>
      <c r="BV92" s="109"/>
      <c r="BW92" s="109"/>
      <c r="BX92" s="109"/>
      <c r="BY92" s="109"/>
      <c r="BZ92" s="109"/>
      <c r="CA92" s="109"/>
      <c r="CB92" s="109"/>
      <c r="CC92" s="109"/>
      <c r="CD92" s="109"/>
      <c r="CE92" s="109"/>
      <c r="CF92" s="109"/>
      <c r="CG92" s="109"/>
      <c r="CH92" s="109"/>
      <c r="CI92" s="109"/>
      <c r="CJ92" s="109"/>
      <c r="CK92" s="109"/>
      <c r="CL92" s="109"/>
      <c r="CM92" s="109"/>
      <c r="CN92" s="109"/>
      <c r="CO92" s="109"/>
      <c r="CP92" s="109"/>
      <c r="CQ92" s="109"/>
      <c r="CR92" s="109"/>
      <c r="CS92" s="109"/>
      <c r="CT92" s="109"/>
      <c r="CU92" s="109"/>
      <c r="CV92" s="109"/>
      <c r="CW92" s="109"/>
      <c r="CX92" s="109"/>
      <c r="CY92" s="109"/>
      <c r="CZ92" s="109"/>
      <c r="DA92" s="109"/>
      <c r="DB92" s="109"/>
      <c r="DC92" s="109"/>
      <c r="DD92" s="109"/>
      <c r="DE92" s="109"/>
      <c r="DF92" s="109"/>
      <c r="DG92" s="109"/>
      <c r="DH92" s="109"/>
      <c r="DI92" s="109"/>
      <c r="DJ92" s="109"/>
      <c r="DK92" s="109"/>
      <c r="DL92" s="109"/>
      <c r="DM92" s="109"/>
      <c r="DN92" s="109"/>
      <c r="DO92" s="109"/>
      <c r="DP92" s="109"/>
      <c r="DQ92" s="109"/>
      <c r="DR92" s="109"/>
      <c r="DS92" s="109"/>
    </row>
    <row r="93" spans="1:123" s="8" customFormat="1">
      <c r="A93" s="65"/>
      <c r="B93" s="65"/>
      <c r="C93" s="65"/>
      <c r="D93" s="65"/>
      <c r="E93" s="65"/>
      <c r="F93" s="65"/>
      <c r="G93" s="65"/>
      <c r="H93" s="65"/>
      <c r="I93" s="64" t="s">
        <v>174</v>
      </c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5" t="s">
        <v>57</v>
      </c>
      <c r="AQ93" s="65"/>
      <c r="AR93" s="65"/>
      <c r="AS93" s="65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5"/>
      <c r="BE93" s="65"/>
      <c r="BF93" s="109"/>
      <c r="BG93" s="109"/>
      <c r="BH93" s="109"/>
      <c r="BI93" s="109"/>
      <c r="BJ93" s="109"/>
      <c r="BK93" s="109"/>
      <c r="BL93" s="109"/>
      <c r="BM93" s="109"/>
      <c r="BN93" s="109"/>
      <c r="BO93" s="109"/>
      <c r="BP93" s="109"/>
      <c r="BQ93" s="109"/>
      <c r="BR93" s="109"/>
      <c r="BS93" s="109"/>
      <c r="BT93" s="109"/>
      <c r="BU93" s="109"/>
      <c r="BV93" s="109"/>
      <c r="BW93" s="109"/>
      <c r="BX93" s="109"/>
      <c r="BY93" s="109"/>
      <c r="BZ93" s="109"/>
      <c r="CA93" s="109"/>
      <c r="CB93" s="109"/>
      <c r="CC93" s="109"/>
      <c r="CD93" s="109"/>
      <c r="CE93" s="109"/>
      <c r="CF93" s="109"/>
      <c r="CG93" s="109"/>
      <c r="CH93" s="109"/>
      <c r="CI93" s="109"/>
      <c r="CJ93" s="109"/>
      <c r="CK93" s="109"/>
      <c r="CL93" s="109"/>
      <c r="CM93" s="109"/>
      <c r="CN93" s="109"/>
      <c r="CO93" s="109"/>
      <c r="CP93" s="109"/>
      <c r="CQ93" s="109"/>
      <c r="CR93" s="109"/>
      <c r="CS93" s="109"/>
      <c r="CT93" s="109"/>
      <c r="CU93" s="109"/>
      <c r="CV93" s="109"/>
      <c r="CW93" s="109"/>
      <c r="CX93" s="109"/>
      <c r="CY93" s="109"/>
      <c r="CZ93" s="109"/>
      <c r="DA93" s="109"/>
      <c r="DB93" s="109"/>
      <c r="DC93" s="109"/>
      <c r="DD93" s="109"/>
      <c r="DE93" s="109"/>
      <c r="DF93" s="109"/>
      <c r="DG93" s="109"/>
      <c r="DH93" s="109"/>
      <c r="DI93" s="109"/>
      <c r="DJ93" s="109"/>
      <c r="DK93" s="109"/>
      <c r="DL93" s="109"/>
      <c r="DM93" s="109"/>
      <c r="DN93" s="109"/>
      <c r="DO93" s="109"/>
      <c r="DP93" s="109"/>
      <c r="DQ93" s="109"/>
      <c r="DR93" s="109"/>
      <c r="DS93" s="109"/>
    </row>
    <row r="94" spans="1:123" s="8" customFormat="1">
      <c r="A94" s="65"/>
      <c r="B94" s="65"/>
      <c r="C94" s="65"/>
      <c r="D94" s="65"/>
      <c r="E94" s="65"/>
      <c r="F94" s="65"/>
      <c r="G94" s="65"/>
      <c r="H94" s="65"/>
      <c r="I94" s="64" t="s">
        <v>132</v>
      </c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5" t="s">
        <v>57</v>
      </c>
      <c r="AQ94" s="65"/>
      <c r="AR94" s="65"/>
      <c r="AS94" s="65"/>
      <c r="AT94" s="65"/>
      <c r="AU94" s="65"/>
      <c r="AV94" s="65"/>
      <c r="AW94" s="65"/>
      <c r="AX94" s="65"/>
      <c r="AY94" s="65"/>
      <c r="AZ94" s="65"/>
      <c r="BA94" s="65"/>
      <c r="BB94" s="65"/>
      <c r="BC94" s="65"/>
      <c r="BD94" s="65"/>
      <c r="BE94" s="65"/>
      <c r="BF94" s="109"/>
      <c r="BG94" s="109"/>
      <c r="BH94" s="109"/>
      <c r="BI94" s="109"/>
      <c r="BJ94" s="109"/>
      <c r="BK94" s="109"/>
      <c r="BL94" s="109"/>
      <c r="BM94" s="109"/>
      <c r="BN94" s="109"/>
      <c r="BO94" s="109"/>
      <c r="BP94" s="109"/>
      <c r="BQ94" s="109"/>
      <c r="BR94" s="109"/>
      <c r="BS94" s="109"/>
      <c r="BT94" s="109"/>
      <c r="BU94" s="109"/>
      <c r="BV94" s="109"/>
      <c r="BW94" s="109"/>
      <c r="BX94" s="109"/>
      <c r="BY94" s="109"/>
      <c r="BZ94" s="109"/>
      <c r="CA94" s="109"/>
      <c r="CB94" s="109"/>
      <c r="CC94" s="109"/>
      <c r="CD94" s="109"/>
      <c r="CE94" s="109"/>
      <c r="CF94" s="109"/>
      <c r="CG94" s="109"/>
      <c r="CH94" s="109"/>
      <c r="CI94" s="109"/>
      <c r="CJ94" s="109"/>
      <c r="CK94" s="109"/>
      <c r="CL94" s="109"/>
      <c r="CM94" s="109"/>
      <c r="CN94" s="109"/>
      <c r="CO94" s="109"/>
      <c r="CP94" s="109"/>
      <c r="CQ94" s="109"/>
      <c r="CR94" s="109"/>
      <c r="CS94" s="109"/>
      <c r="CT94" s="109"/>
      <c r="CU94" s="109"/>
      <c r="CV94" s="109"/>
      <c r="CW94" s="109"/>
      <c r="CX94" s="109"/>
      <c r="CY94" s="109"/>
      <c r="CZ94" s="109"/>
      <c r="DA94" s="109"/>
      <c r="DB94" s="109"/>
      <c r="DC94" s="109"/>
      <c r="DD94" s="109"/>
      <c r="DE94" s="109"/>
      <c r="DF94" s="109"/>
      <c r="DG94" s="109"/>
      <c r="DH94" s="109"/>
      <c r="DI94" s="109"/>
      <c r="DJ94" s="109"/>
      <c r="DK94" s="109"/>
      <c r="DL94" s="109"/>
      <c r="DM94" s="109"/>
      <c r="DN94" s="109"/>
      <c r="DO94" s="109"/>
      <c r="DP94" s="109"/>
      <c r="DQ94" s="109"/>
      <c r="DR94" s="109"/>
      <c r="DS94" s="109"/>
    </row>
    <row r="95" spans="1:123" s="8" customFormat="1">
      <c r="A95" s="65"/>
      <c r="B95" s="65"/>
      <c r="C95" s="65"/>
      <c r="D95" s="65"/>
      <c r="E95" s="65"/>
      <c r="F95" s="65"/>
      <c r="G95" s="65"/>
      <c r="H95" s="65"/>
      <c r="I95" s="64" t="s">
        <v>133</v>
      </c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5" t="s">
        <v>57</v>
      </c>
      <c r="AQ95" s="65"/>
      <c r="AR95" s="65"/>
      <c r="AS95" s="65"/>
      <c r="AT95" s="65"/>
      <c r="AU95" s="65"/>
      <c r="AV95" s="65"/>
      <c r="AW95" s="65"/>
      <c r="AX95" s="65"/>
      <c r="AY95" s="65"/>
      <c r="AZ95" s="65"/>
      <c r="BA95" s="65"/>
      <c r="BB95" s="65"/>
      <c r="BC95" s="65"/>
      <c r="BD95" s="65"/>
      <c r="BE95" s="65"/>
      <c r="BF95" s="109"/>
      <c r="BG95" s="109"/>
      <c r="BH95" s="109"/>
      <c r="BI95" s="109"/>
      <c r="BJ95" s="109"/>
      <c r="BK95" s="109"/>
      <c r="BL95" s="109"/>
      <c r="BM95" s="109"/>
      <c r="BN95" s="109"/>
      <c r="BO95" s="109"/>
      <c r="BP95" s="109"/>
      <c r="BQ95" s="109"/>
      <c r="BR95" s="109"/>
      <c r="BS95" s="109"/>
      <c r="BT95" s="109"/>
      <c r="BU95" s="109"/>
      <c r="BV95" s="109"/>
      <c r="BW95" s="109"/>
      <c r="BX95" s="109"/>
      <c r="BY95" s="109"/>
      <c r="BZ95" s="109"/>
      <c r="CA95" s="109"/>
      <c r="CB95" s="109"/>
      <c r="CC95" s="109"/>
      <c r="CD95" s="109"/>
      <c r="CE95" s="109"/>
      <c r="CF95" s="109"/>
      <c r="CG95" s="109"/>
      <c r="CH95" s="109"/>
      <c r="CI95" s="109"/>
      <c r="CJ95" s="109"/>
      <c r="CK95" s="109"/>
      <c r="CL95" s="109"/>
      <c r="CM95" s="109"/>
      <c r="CN95" s="109"/>
      <c r="CO95" s="109"/>
      <c r="CP95" s="109"/>
      <c r="CQ95" s="109"/>
      <c r="CR95" s="109"/>
      <c r="CS95" s="109"/>
      <c r="CT95" s="109"/>
      <c r="CU95" s="109"/>
      <c r="CV95" s="109"/>
      <c r="CW95" s="109"/>
      <c r="CX95" s="109"/>
      <c r="CY95" s="109"/>
      <c r="CZ95" s="109"/>
      <c r="DA95" s="109"/>
      <c r="DB95" s="109"/>
      <c r="DC95" s="109"/>
      <c r="DD95" s="109"/>
      <c r="DE95" s="109"/>
      <c r="DF95" s="109"/>
      <c r="DG95" s="109"/>
      <c r="DH95" s="109"/>
      <c r="DI95" s="109"/>
      <c r="DJ95" s="109"/>
      <c r="DK95" s="109"/>
      <c r="DL95" s="109"/>
      <c r="DM95" s="109"/>
      <c r="DN95" s="109"/>
      <c r="DO95" s="109"/>
      <c r="DP95" s="109"/>
      <c r="DQ95" s="109"/>
      <c r="DR95" s="109"/>
      <c r="DS95" s="109"/>
    </row>
    <row r="96" spans="1:123" s="8" customFormat="1">
      <c r="A96" s="65" t="s">
        <v>35</v>
      </c>
      <c r="B96" s="65"/>
      <c r="C96" s="65"/>
      <c r="D96" s="65"/>
      <c r="E96" s="65"/>
      <c r="F96" s="65"/>
      <c r="G96" s="65"/>
      <c r="H96" s="65"/>
      <c r="I96" s="64" t="s">
        <v>175</v>
      </c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5" t="s">
        <v>57</v>
      </c>
      <c r="AQ96" s="65"/>
      <c r="AR96" s="65"/>
      <c r="AS96" s="65"/>
      <c r="AT96" s="65"/>
      <c r="AU96" s="65"/>
      <c r="AV96" s="65"/>
      <c r="AW96" s="65"/>
      <c r="AX96" s="65"/>
      <c r="AY96" s="65"/>
      <c r="AZ96" s="65"/>
      <c r="BA96" s="65"/>
      <c r="BB96" s="65"/>
      <c r="BC96" s="65"/>
      <c r="BD96" s="65"/>
      <c r="BE96" s="65"/>
      <c r="BF96" s="109"/>
      <c r="BG96" s="109"/>
      <c r="BH96" s="109"/>
      <c r="BI96" s="109"/>
      <c r="BJ96" s="109"/>
      <c r="BK96" s="109"/>
      <c r="BL96" s="109"/>
      <c r="BM96" s="109"/>
      <c r="BN96" s="109"/>
      <c r="BO96" s="109"/>
      <c r="BP96" s="109"/>
      <c r="BQ96" s="109"/>
      <c r="BR96" s="109"/>
      <c r="BS96" s="109"/>
      <c r="BT96" s="109"/>
      <c r="BU96" s="109"/>
      <c r="BV96" s="109"/>
      <c r="BW96" s="109"/>
      <c r="BX96" s="109"/>
      <c r="BY96" s="109"/>
      <c r="BZ96" s="109"/>
      <c r="CA96" s="109"/>
      <c r="CB96" s="109"/>
      <c r="CC96" s="109"/>
      <c r="CD96" s="109"/>
      <c r="CE96" s="109"/>
      <c r="CF96" s="109"/>
      <c r="CG96" s="109"/>
      <c r="CH96" s="109"/>
      <c r="CI96" s="109"/>
      <c r="CJ96" s="109"/>
      <c r="CK96" s="109"/>
      <c r="CL96" s="109"/>
      <c r="CM96" s="109"/>
      <c r="CN96" s="109"/>
      <c r="CO96" s="109"/>
      <c r="CP96" s="109"/>
      <c r="CQ96" s="109"/>
      <c r="CR96" s="109"/>
      <c r="CS96" s="109"/>
      <c r="CT96" s="109"/>
      <c r="CU96" s="109"/>
      <c r="CV96" s="109"/>
      <c r="CW96" s="109"/>
      <c r="CX96" s="109"/>
      <c r="CY96" s="109"/>
      <c r="CZ96" s="109"/>
      <c r="DA96" s="109"/>
      <c r="DB96" s="109"/>
      <c r="DC96" s="109"/>
      <c r="DD96" s="109"/>
      <c r="DE96" s="109"/>
      <c r="DF96" s="109"/>
      <c r="DG96" s="109"/>
      <c r="DH96" s="109"/>
      <c r="DI96" s="109"/>
      <c r="DJ96" s="109"/>
      <c r="DK96" s="109"/>
      <c r="DL96" s="109"/>
      <c r="DM96" s="109"/>
      <c r="DN96" s="109"/>
      <c r="DO96" s="109"/>
      <c r="DP96" s="109"/>
      <c r="DQ96" s="109"/>
      <c r="DR96" s="109"/>
      <c r="DS96" s="109"/>
    </row>
    <row r="97" spans="1:123" s="8" customFormat="1">
      <c r="A97" s="65"/>
      <c r="B97" s="65"/>
      <c r="C97" s="65"/>
      <c r="D97" s="65"/>
      <c r="E97" s="65"/>
      <c r="F97" s="65"/>
      <c r="G97" s="65"/>
      <c r="H97" s="65"/>
      <c r="I97" s="64" t="s">
        <v>176</v>
      </c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5"/>
      <c r="AQ97" s="65"/>
      <c r="AR97" s="65"/>
      <c r="AS97" s="65"/>
      <c r="AT97" s="65"/>
      <c r="AU97" s="65"/>
      <c r="AV97" s="65"/>
      <c r="AW97" s="65"/>
      <c r="AX97" s="65"/>
      <c r="AY97" s="65"/>
      <c r="AZ97" s="65"/>
      <c r="BA97" s="65"/>
      <c r="BB97" s="65"/>
      <c r="BC97" s="65"/>
      <c r="BD97" s="65"/>
      <c r="BE97" s="65"/>
      <c r="BF97" s="109"/>
      <c r="BG97" s="109"/>
      <c r="BH97" s="109"/>
      <c r="BI97" s="109"/>
      <c r="BJ97" s="109"/>
      <c r="BK97" s="109"/>
      <c r="BL97" s="109"/>
      <c r="BM97" s="109"/>
      <c r="BN97" s="109"/>
      <c r="BO97" s="109"/>
      <c r="BP97" s="109"/>
      <c r="BQ97" s="109"/>
      <c r="BR97" s="109"/>
      <c r="BS97" s="109"/>
      <c r="BT97" s="109"/>
      <c r="BU97" s="109"/>
      <c r="BV97" s="109"/>
      <c r="BW97" s="109"/>
      <c r="BX97" s="109"/>
      <c r="BY97" s="109"/>
      <c r="BZ97" s="109"/>
      <c r="CA97" s="109"/>
      <c r="CB97" s="109"/>
      <c r="CC97" s="109"/>
      <c r="CD97" s="109"/>
      <c r="CE97" s="109"/>
      <c r="CF97" s="109"/>
      <c r="CG97" s="109"/>
      <c r="CH97" s="109"/>
      <c r="CI97" s="109"/>
      <c r="CJ97" s="109"/>
      <c r="CK97" s="109"/>
      <c r="CL97" s="109"/>
      <c r="CM97" s="109"/>
      <c r="CN97" s="109"/>
      <c r="CO97" s="109"/>
      <c r="CP97" s="109"/>
      <c r="CQ97" s="109"/>
      <c r="CR97" s="109"/>
      <c r="CS97" s="109"/>
      <c r="CT97" s="109"/>
      <c r="CU97" s="109"/>
      <c r="CV97" s="109"/>
      <c r="CW97" s="109"/>
      <c r="CX97" s="109"/>
      <c r="CY97" s="109"/>
      <c r="CZ97" s="109"/>
      <c r="DA97" s="109"/>
      <c r="DB97" s="109"/>
      <c r="DC97" s="109"/>
      <c r="DD97" s="109"/>
      <c r="DE97" s="109"/>
      <c r="DF97" s="109"/>
      <c r="DG97" s="109"/>
      <c r="DH97" s="109"/>
      <c r="DI97" s="109"/>
      <c r="DJ97" s="109"/>
      <c r="DK97" s="109"/>
      <c r="DL97" s="109"/>
      <c r="DM97" s="109"/>
      <c r="DN97" s="109"/>
      <c r="DO97" s="109"/>
      <c r="DP97" s="109"/>
      <c r="DQ97" s="109"/>
      <c r="DR97" s="109"/>
      <c r="DS97" s="109"/>
    </row>
    <row r="98" spans="1:123" s="8" customFormat="1">
      <c r="A98" s="65"/>
      <c r="B98" s="65"/>
      <c r="C98" s="65"/>
      <c r="D98" s="65"/>
      <c r="E98" s="65"/>
      <c r="F98" s="65"/>
      <c r="G98" s="65"/>
      <c r="H98" s="65"/>
      <c r="I98" s="64" t="s">
        <v>177</v>
      </c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5"/>
      <c r="AQ98" s="65"/>
      <c r="AR98" s="65"/>
      <c r="AS98" s="65"/>
      <c r="AT98" s="65"/>
      <c r="AU98" s="65"/>
      <c r="AV98" s="65"/>
      <c r="AW98" s="65"/>
      <c r="AX98" s="65"/>
      <c r="AY98" s="65"/>
      <c r="AZ98" s="65"/>
      <c r="BA98" s="65"/>
      <c r="BB98" s="65"/>
      <c r="BC98" s="65"/>
      <c r="BD98" s="65"/>
      <c r="BE98" s="65"/>
      <c r="BF98" s="109"/>
      <c r="BG98" s="109"/>
      <c r="BH98" s="109"/>
      <c r="BI98" s="109"/>
      <c r="BJ98" s="109"/>
      <c r="BK98" s="109"/>
      <c r="BL98" s="109"/>
      <c r="BM98" s="109"/>
      <c r="BN98" s="109"/>
      <c r="BO98" s="109"/>
      <c r="BP98" s="109"/>
      <c r="BQ98" s="109"/>
      <c r="BR98" s="109"/>
      <c r="BS98" s="109"/>
      <c r="BT98" s="109"/>
      <c r="BU98" s="109"/>
      <c r="BV98" s="109"/>
      <c r="BW98" s="109"/>
      <c r="BX98" s="109"/>
      <c r="BY98" s="109"/>
      <c r="BZ98" s="109"/>
      <c r="CA98" s="109"/>
      <c r="CB98" s="109"/>
      <c r="CC98" s="109"/>
      <c r="CD98" s="109"/>
      <c r="CE98" s="109"/>
      <c r="CF98" s="109"/>
      <c r="CG98" s="109"/>
      <c r="CH98" s="109"/>
      <c r="CI98" s="109"/>
      <c r="CJ98" s="109"/>
      <c r="CK98" s="109"/>
      <c r="CL98" s="109"/>
      <c r="CM98" s="109"/>
      <c r="CN98" s="109"/>
      <c r="CO98" s="109"/>
      <c r="CP98" s="109"/>
      <c r="CQ98" s="109"/>
      <c r="CR98" s="109"/>
      <c r="CS98" s="109"/>
      <c r="CT98" s="109"/>
      <c r="CU98" s="109"/>
      <c r="CV98" s="109"/>
      <c r="CW98" s="109"/>
      <c r="CX98" s="109"/>
      <c r="CY98" s="109"/>
      <c r="CZ98" s="109"/>
      <c r="DA98" s="109"/>
      <c r="DB98" s="109"/>
      <c r="DC98" s="109"/>
      <c r="DD98" s="109"/>
      <c r="DE98" s="109"/>
      <c r="DF98" s="109"/>
      <c r="DG98" s="109"/>
      <c r="DH98" s="109"/>
      <c r="DI98" s="109"/>
      <c r="DJ98" s="109"/>
      <c r="DK98" s="109"/>
      <c r="DL98" s="109"/>
      <c r="DM98" s="109"/>
      <c r="DN98" s="109"/>
      <c r="DO98" s="109"/>
      <c r="DP98" s="109"/>
      <c r="DQ98" s="109"/>
      <c r="DR98" s="109"/>
      <c r="DS98" s="109"/>
    </row>
    <row r="99" spans="1:123" s="8" customFormat="1">
      <c r="A99" s="65"/>
      <c r="B99" s="65"/>
      <c r="C99" s="65"/>
      <c r="D99" s="65"/>
      <c r="E99" s="65"/>
      <c r="F99" s="65"/>
      <c r="G99" s="65"/>
      <c r="H99" s="65"/>
      <c r="I99" s="64" t="s">
        <v>178</v>
      </c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5"/>
      <c r="AQ99" s="65"/>
      <c r="AR99" s="65"/>
      <c r="AS99" s="65"/>
      <c r="AT99" s="65"/>
      <c r="AU99" s="65"/>
      <c r="AV99" s="65"/>
      <c r="AW99" s="65"/>
      <c r="AX99" s="65"/>
      <c r="AY99" s="65"/>
      <c r="AZ99" s="65"/>
      <c r="BA99" s="65"/>
      <c r="BB99" s="65"/>
      <c r="BC99" s="65"/>
      <c r="BD99" s="65"/>
      <c r="BE99" s="65"/>
      <c r="BF99" s="109"/>
      <c r="BG99" s="109"/>
      <c r="BH99" s="109"/>
      <c r="BI99" s="109"/>
      <c r="BJ99" s="109"/>
      <c r="BK99" s="109"/>
      <c r="BL99" s="109"/>
      <c r="BM99" s="109"/>
      <c r="BN99" s="109"/>
      <c r="BO99" s="109"/>
      <c r="BP99" s="109"/>
      <c r="BQ99" s="109"/>
      <c r="BR99" s="109"/>
      <c r="BS99" s="109"/>
      <c r="BT99" s="109"/>
      <c r="BU99" s="109"/>
      <c r="BV99" s="109"/>
      <c r="BW99" s="109"/>
      <c r="BX99" s="109"/>
      <c r="BY99" s="109"/>
      <c r="BZ99" s="109"/>
      <c r="CA99" s="109"/>
      <c r="CB99" s="109"/>
      <c r="CC99" s="109"/>
      <c r="CD99" s="109"/>
      <c r="CE99" s="109"/>
      <c r="CF99" s="109"/>
      <c r="CG99" s="109"/>
      <c r="CH99" s="109"/>
      <c r="CI99" s="109"/>
      <c r="CJ99" s="109"/>
      <c r="CK99" s="109"/>
      <c r="CL99" s="109"/>
      <c r="CM99" s="109"/>
      <c r="CN99" s="109"/>
      <c r="CO99" s="109"/>
      <c r="CP99" s="109"/>
      <c r="CQ99" s="109"/>
      <c r="CR99" s="109"/>
      <c r="CS99" s="109"/>
      <c r="CT99" s="109"/>
      <c r="CU99" s="109"/>
      <c r="CV99" s="109"/>
      <c r="CW99" s="109"/>
      <c r="CX99" s="109"/>
      <c r="CY99" s="109"/>
      <c r="CZ99" s="109"/>
      <c r="DA99" s="109"/>
      <c r="DB99" s="109"/>
      <c r="DC99" s="109"/>
      <c r="DD99" s="109"/>
      <c r="DE99" s="109"/>
      <c r="DF99" s="109"/>
      <c r="DG99" s="109"/>
      <c r="DH99" s="109"/>
      <c r="DI99" s="109"/>
      <c r="DJ99" s="109"/>
      <c r="DK99" s="109"/>
      <c r="DL99" s="109"/>
      <c r="DM99" s="109"/>
      <c r="DN99" s="109"/>
      <c r="DO99" s="109"/>
      <c r="DP99" s="109"/>
      <c r="DQ99" s="109"/>
      <c r="DR99" s="109"/>
      <c r="DS99" s="109"/>
    </row>
    <row r="100" spans="1:123" s="8" customFormat="1">
      <c r="A100" s="65"/>
      <c r="B100" s="65"/>
      <c r="C100" s="65"/>
      <c r="D100" s="65"/>
      <c r="E100" s="65"/>
      <c r="F100" s="65"/>
      <c r="G100" s="65"/>
      <c r="H100" s="65"/>
      <c r="I100" s="64" t="s">
        <v>179</v>
      </c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5" t="s">
        <v>57</v>
      </c>
      <c r="AQ100" s="65"/>
      <c r="AR100" s="65"/>
      <c r="AS100" s="65"/>
      <c r="AT100" s="65"/>
      <c r="AU100" s="65"/>
      <c r="AV100" s="65"/>
      <c r="AW100" s="65"/>
      <c r="AX100" s="65"/>
      <c r="AY100" s="65"/>
      <c r="AZ100" s="65"/>
      <c r="BA100" s="65"/>
      <c r="BB100" s="65"/>
      <c r="BC100" s="65"/>
      <c r="BD100" s="65"/>
      <c r="BE100" s="65"/>
      <c r="BF100" s="109"/>
      <c r="BG100" s="109"/>
      <c r="BH100" s="109"/>
      <c r="BI100" s="109"/>
      <c r="BJ100" s="109"/>
      <c r="BK100" s="109"/>
      <c r="BL100" s="109"/>
      <c r="BM100" s="109"/>
      <c r="BN100" s="109"/>
      <c r="BO100" s="109"/>
      <c r="BP100" s="109"/>
      <c r="BQ100" s="109"/>
      <c r="BR100" s="109"/>
      <c r="BS100" s="109"/>
      <c r="BT100" s="109"/>
      <c r="BU100" s="109"/>
      <c r="BV100" s="109"/>
      <c r="BW100" s="109"/>
      <c r="BX100" s="109"/>
      <c r="BY100" s="109"/>
      <c r="BZ100" s="109"/>
      <c r="CA100" s="109"/>
      <c r="CB100" s="109"/>
      <c r="CC100" s="109"/>
      <c r="CD100" s="109"/>
      <c r="CE100" s="109"/>
      <c r="CF100" s="109"/>
      <c r="CG100" s="109"/>
      <c r="CH100" s="109"/>
      <c r="CI100" s="109"/>
      <c r="CJ100" s="109"/>
      <c r="CK100" s="109"/>
      <c r="CL100" s="109"/>
      <c r="CM100" s="109"/>
      <c r="CN100" s="109"/>
      <c r="CO100" s="109"/>
      <c r="CP100" s="109"/>
      <c r="CQ100" s="109"/>
      <c r="CR100" s="109"/>
      <c r="CS100" s="109"/>
      <c r="CT100" s="109"/>
      <c r="CU100" s="109"/>
      <c r="CV100" s="109"/>
      <c r="CW100" s="109"/>
      <c r="CX100" s="109"/>
      <c r="CY100" s="109"/>
      <c r="CZ100" s="109"/>
      <c r="DA100" s="109"/>
      <c r="DB100" s="109"/>
      <c r="DC100" s="109"/>
      <c r="DD100" s="109"/>
      <c r="DE100" s="109"/>
      <c r="DF100" s="109"/>
      <c r="DG100" s="109"/>
      <c r="DH100" s="109"/>
      <c r="DI100" s="109"/>
      <c r="DJ100" s="109"/>
      <c r="DK100" s="109"/>
      <c r="DL100" s="109"/>
      <c r="DM100" s="109"/>
      <c r="DN100" s="109"/>
      <c r="DO100" s="109"/>
      <c r="DP100" s="109"/>
      <c r="DQ100" s="109"/>
      <c r="DR100" s="109"/>
      <c r="DS100" s="109"/>
    </row>
    <row r="101" spans="1:123" s="8" customFormat="1">
      <c r="A101" s="65"/>
      <c r="B101" s="65"/>
      <c r="C101" s="65"/>
      <c r="D101" s="65"/>
      <c r="E101" s="65"/>
      <c r="F101" s="65"/>
      <c r="G101" s="65"/>
      <c r="H101" s="65"/>
      <c r="I101" s="64" t="s">
        <v>180</v>
      </c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5" t="s">
        <v>57</v>
      </c>
      <c r="AQ101" s="65"/>
      <c r="AR101" s="65"/>
      <c r="AS101" s="65"/>
      <c r="AT101" s="65"/>
      <c r="AU101" s="65"/>
      <c r="AV101" s="65"/>
      <c r="AW101" s="65"/>
      <c r="AX101" s="65"/>
      <c r="AY101" s="65"/>
      <c r="AZ101" s="65"/>
      <c r="BA101" s="65"/>
      <c r="BB101" s="65"/>
      <c r="BC101" s="65"/>
      <c r="BD101" s="65"/>
      <c r="BE101" s="65"/>
      <c r="BF101" s="109"/>
      <c r="BG101" s="109"/>
      <c r="BH101" s="109"/>
      <c r="BI101" s="109"/>
      <c r="BJ101" s="109"/>
      <c r="BK101" s="109"/>
      <c r="BL101" s="109"/>
      <c r="BM101" s="109"/>
      <c r="BN101" s="109"/>
      <c r="BO101" s="109"/>
      <c r="BP101" s="109"/>
      <c r="BQ101" s="109"/>
      <c r="BR101" s="109"/>
      <c r="BS101" s="109"/>
      <c r="BT101" s="109"/>
      <c r="BU101" s="109"/>
      <c r="BV101" s="109"/>
      <c r="BW101" s="109"/>
      <c r="BX101" s="109"/>
      <c r="BY101" s="109"/>
      <c r="BZ101" s="109"/>
      <c r="CA101" s="109"/>
      <c r="CB101" s="109"/>
      <c r="CC101" s="109"/>
      <c r="CD101" s="109"/>
      <c r="CE101" s="109"/>
      <c r="CF101" s="109"/>
      <c r="CG101" s="109"/>
      <c r="CH101" s="109"/>
      <c r="CI101" s="109"/>
      <c r="CJ101" s="109"/>
      <c r="CK101" s="109"/>
      <c r="CL101" s="109"/>
      <c r="CM101" s="109"/>
      <c r="CN101" s="109"/>
      <c r="CO101" s="109"/>
      <c r="CP101" s="109"/>
      <c r="CQ101" s="109"/>
      <c r="CR101" s="109"/>
      <c r="CS101" s="109"/>
      <c r="CT101" s="109"/>
      <c r="CU101" s="109"/>
      <c r="CV101" s="109"/>
      <c r="CW101" s="109"/>
      <c r="CX101" s="109"/>
      <c r="CY101" s="109"/>
      <c r="CZ101" s="109"/>
      <c r="DA101" s="109"/>
      <c r="DB101" s="109"/>
      <c r="DC101" s="109"/>
      <c r="DD101" s="109"/>
      <c r="DE101" s="109"/>
      <c r="DF101" s="109"/>
      <c r="DG101" s="109"/>
      <c r="DH101" s="109"/>
      <c r="DI101" s="109"/>
      <c r="DJ101" s="109"/>
      <c r="DK101" s="109"/>
      <c r="DL101" s="109"/>
      <c r="DM101" s="109"/>
      <c r="DN101" s="109"/>
      <c r="DO101" s="109"/>
      <c r="DP101" s="109"/>
      <c r="DQ101" s="109"/>
      <c r="DR101" s="109"/>
      <c r="DS101" s="109"/>
    </row>
    <row r="102" spans="1:123" s="8" customFormat="1">
      <c r="A102" s="65" t="s">
        <v>38</v>
      </c>
      <c r="B102" s="65"/>
      <c r="C102" s="65"/>
      <c r="D102" s="65"/>
      <c r="E102" s="65"/>
      <c r="F102" s="65"/>
      <c r="G102" s="65"/>
      <c r="H102" s="65"/>
      <c r="I102" s="64" t="s">
        <v>181</v>
      </c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5"/>
      <c r="AQ102" s="65"/>
      <c r="AR102" s="65"/>
      <c r="AS102" s="65"/>
      <c r="AT102" s="65"/>
      <c r="AU102" s="65"/>
      <c r="AV102" s="65"/>
      <c r="AW102" s="65"/>
      <c r="AX102" s="65"/>
      <c r="AY102" s="65"/>
      <c r="AZ102" s="65"/>
      <c r="BA102" s="65"/>
      <c r="BB102" s="65"/>
      <c r="BC102" s="65"/>
      <c r="BD102" s="65"/>
      <c r="BE102" s="65"/>
      <c r="BF102" s="109"/>
      <c r="BG102" s="109"/>
      <c r="BH102" s="109"/>
      <c r="BI102" s="109"/>
      <c r="BJ102" s="109"/>
      <c r="BK102" s="109"/>
      <c r="BL102" s="109"/>
      <c r="BM102" s="109"/>
      <c r="BN102" s="109"/>
      <c r="BO102" s="109"/>
      <c r="BP102" s="109"/>
      <c r="BQ102" s="109"/>
      <c r="BR102" s="109"/>
      <c r="BS102" s="109"/>
      <c r="BT102" s="109"/>
      <c r="BU102" s="109"/>
      <c r="BV102" s="109"/>
      <c r="BW102" s="109"/>
      <c r="BX102" s="109"/>
      <c r="BY102" s="109"/>
      <c r="BZ102" s="109"/>
      <c r="CA102" s="109"/>
      <c r="CB102" s="109"/>
      <c r="CC102" s="109"/>
      <c r="CD102" s="109"/>
      <c r="CE102" s="109"/>
      <c r="CF102" s="109"/>
      <c r="CG102" s="109"/>
      <c r="CH102" s="109"/>
      <c r="CI102" s="109"/>
      <c r="CJ102" s="109"/>
      <c r="CK102" s="109"/>
      <c r="CL102" s="109"/>
      <c r="CM102" s="109"/>
      <c r="CN102" s="109"/>
      <c r="CO102" s="109"/>
      <c r="CP102" s="109"/>
      <c r="CQ102" s="109"/>
      <c r="CR102" s="109"/>
      <c r="CS102" s="109"/>
      <c r="CT102" s="109"/>
      <c r="CU102" s="109"/>
      <c r="CV102" s="109"/>
      <c r="CW102" s="109"/>
      <c r="CX102" s="109"/>
      <c r="CY102" s="109"/>
      <c r="CZ102" s="109"/>
      <c r="DA102" s="109"/>
      <c r="DB102" s="109"/>
      <c r="DC102" s="109"/>
      <c r="DD102" s="109"/>
      <c r="DE102" s="109"/>
      <c r="DF102" s="109"/>
      <c r="DG102" s="109"/>
      <c r="DH102" s="109"/>
      <c r="DI102" s="109"/>
      <c r="DJ102" s="109"/>
      <c r="DK102" s="109"/>
      <c r="DL102" s="109"/>
      <c r="DM102" s="109"/>
      <c r="DN102" s="109"/>
      <c r="DO102" s="109"/>
      <c r="DP102" s="109"/>
      <c r="DQ102" s="109"/>
      <c r="DR102" s="109"/>
      <c r="DS102" s="109"/>
    </row>
    <row r="103" spans="1:123" s="8" customFormat="1">
      <c r="A103" s="65"/>
      <c r="B103" s="65"/>
      <c r="C103" s="65"/>
      <c r="D103" s="65"/>
      <c r="E103" s="65"/>
      <c r="F103" s="65"/>
      <c r="G103" s="65"/>
      <c r="H103" s="65"/>
      <c r="I103" s="64" t="s">
        <v>182</v>
      </c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5"/>
      <c r="AQ103" s="65"/>
      <c r="AR103" s="65"/>
      <c r="AS103" s="65"/>
      <c r="AT103" s="65"/>
      <c r="AU103" s="65"/>
      <c r="AV103" s="65"/>
      <c r="AW103" s="65"/>
      <c r="AX103" s="65"/>
      <c r="AY103" s="65"/>
      <c r="AZ103" s="65"/>
      <c r="BA103" s="65"/>
      <c r="BB103" s="65"/>
      <c r="BC103" s="65"/>
      <c r="BD103" s="65"/>
      <c r="BE103" s="65"/>
      <c r="BF103" s="109"/>
      <c r="BG103" s="109"/>
      <c r="BH103" s="109"/>
      <c r="BI103" s="109"/>
      <c r="BJ103" s="109"/>
      <c r="BK103" s="109"/>
      <c r="BL103" s="109"/>
      <c r="BM103" s="109"/>
      <c r="BN103" s="109"/>
      <c r="BO103" s="109"/>
      <c r="BP103" s="109"/>
      <c r="BQ103" s="109"/>
      <c r="BR103" s="109"/>
      <c r="BS103" s="109"/>
      <c r="BT103" s="109"/>
      <c r="BU103" s="109"/>
      <c r="BV103" s="109"/>
      <c r="BW103" s="109"/>
      <c r="BX103" s="109"/>
      <c r="BY103" s="109"/>
      <c r="BZ103" s="109"/>
      <c r="CA103" s="109"/>
      <c r="CB103" s="109"/>
      <c r="CC103" s="109"/>
      <c r="CD103" s="109"/>
      <c r="CE103" s="109"/>
      <c r="CF103" s="109"/>
      <c r="CG103" s="109"/>
      <c r="CH103" s="109"/>
      <c r="CI103" s="109"/>
      <c r="CJ103" s="109"/>
      <c r="CK103" s="109"/>
      <c r="CL103" s="109"/>
      <c r="CM103" s="109"/>
      <c r="CN103" s="109"/>
      <c r="CO103" s="109"/>
      <c r="CP103" s="109"/>
      <c r="CQ103" s="109"/>
      <c r="CR103" s="109"/>
      <c r="CS103" s="109"/>
      <c r="CT103" s="109"/>
      <c r="CU103" s="109"/>
      <c r="CV103" s="109"/>
      <c r="CW103" s="109"/>
      <c r="CX103" s="109"/>
      <c r="CY103" s="109"/>
      <c r="CZ103" s="109"/>
      <c r="DA103" s="109"/>
      <c r="DB103" s="109"/>
      <c r="DC103" s="109"/>
      <c r="DD103" s="109"/>
      <c r="DE103" s="109"/>
      <c r="DF103" s="109"/>
      <c r="DG103" s="109"/>
      <c r="DH103" s="109"/>
      <c r="DI103" s="109"/>
      <c r="DJ103" s="109"/>
      <c r="DK103" s="109"/>
      <c r="DL103" s="109"/>
      <c r="DM103" s="109"/>
      <c r="DN103" s="109"/>
      <c r="DO103" s="109"/>
      <c r="DP103" s="109"/>
      <c r="DQ103" s="109"/>
      <c r="DR103" s="109"/>
      <c r="DS103" s="109"/>
    </row>
    <row r="104" spans="1:123" s="8" customFormat="1">
      <c r="A104" s="65"/>
      <c r="B104" s="65"/>
      <c r="C104" s="65"/>
      <c r="D104" s="65"/>
      <c r="E104" s="65"/>
      <c r="F104" s="65"/>
      <c r="G104" s="65"/>
      <c r="H104" s="65"/>
      <c r="I104" s="64" t="s">
        <v>76</v>
      </c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5"/>
      <c r="AQ104" s="65"/>
      <c r="AR104" s="65"/>
      <c r="AS104" s="65"/>
      <c r="AT104" s="65"/>
      <c r="AU104" s="65"/>
      <c r="AV104" s="65"/>
      <c r="AW104" s="65"/>
      <c r="AX104" s="65"/>
      <c r="AY104" s="65"/>
      <c r="AZ104" s="65"/>
      <c r="BA104" s="65"/>
      <c r="BB104" s="65"/>
      <c r="BC104" s="65"/>
      <c r="BD104" s="65"/>
      <c r="BE104" s="65"/>
      <c r="BF104" s="109"/>
      <c r="BG104" s="109"/>
      <c r="BH104" s="109"/>
      <c r="BI104" s="109"/>
      <c r="BJ104" s="109"/>
      <c r="BK104" s="109"/>
      <c r="BL104" s="109"/>
      <c r="BM104" s="109"/>
      <c r="BN104" s="109"/>
      <c r="BO104" s="109"/>
      <c r="BP104" s="109"/>
      <c r="BQ104" s="109"/>
      <c r="BR104" s="109"/>
      <c r="BS104" s="109"/>
      <c r="BT104" s="109"/>
      <c r="BU104" s="109"/>
      <c r="BV104" s="109"/>
      <c r="BW104" s="109"/>
      <c r="BX104" s="109"/>
      <c r="BY104" s="109"/>
      <c r="BZ104" s="109"/>
      <c r="CA104" s="109"/>
      <c r="CB104" s="109"/>
      <c r="CC104" s="109"/>
      <c r="CD104" s="109"/>
      <c r="CE104" s="109"/>
      <c r="CF104" s="109"/>
      <c r="CG104" s="109"/>
      <c r="CH104" s="109"/>
      <c r="CI104" s="109"/>
      <c r="CJ104" s="109"/>
      <c r="CK104" s="109"/>
      <c r="CL104" s="109"/>
      <c r="CM104" s="109"/>
      <c r="CN104" s="109"/>
      <c r="CO104" s="109"/>
      <c r="CP104" s="109"/>
      <c r="CQ104" s="109"/>
      <c r="CR104" s="109"/>
      <c r="CS104" s="109"/>
      <c r="CT104" s="109"/>
      <c r="CU104" s="109"/>
      <c r="CV104" s="109"/>
      <c r="CW104" s="109"/>
      <c r="CX104" s="109"/>
      <c r="CY104" s="109"/>
      <c r="CZ104" s="109"/>
      <c r="DA104" s="109"/>
      <c r="DB104" s="109"/>
      <c r="DC104" s="109"/>
      <c r="DD104" s="109"/>
      <c r="DE104" s="109"/>
      <c r="DF104" s="109"/>
      <c r="DG104" s="109"/>
      <c r="DH104" s="109"/>
      <c r="DI104" s="109"/>
      <c r="DJ104" s="109"/>
      <c r="DK104" s="109"/>
      <c r="DL104" s="109"/>
      <c r="DM104" s="109"/>
      <c r="DN104" s="109"/>
      <c r="DO104" s="109"/>
      <c r="DP104" s="109"/>
      <c r="DQ104" s="109"/>
      <c r="DR104" s="109"/>
      <c r="DS104" s="109"/>
    </row>
    <row r="105" spans="1:123" s="8" customFormat="1">
      <c r="A105" s="65" t="s">
        <v>41</v>
      </c>
      <c r="B105" s="65"/>
      <c r="C105" s="65"/>
      <c r="D105" s="65"/>
      <c r="E105" s="65"/>
      <c r="F105" s="65"/>
      <c r="G105" s="65"/>
      <c r="H105" s="65"/>
      <c r="I105" s="64" t="s">
        <v>183</v>
      </c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5" t="s">
        <v>185</v>
      </c>
      <c r="AQ105" s="65"/>
      <c r="AR105" s="65"/>
      <c r="AS105" s="65"/>
      <c r="AT105" s="65"/>
      <c r="AU105" s="65"/>
      <c r="AV105" s="65"/>
      <c r="AW105" s="65"/>
      <c r="AX105" s="65"/>
      <c r="AY105" s="65"/>
      <c r="AZ105" s="65"/>
      <c r="BA105" s="65"/>
      <c r="BB105" s="65"/>
      <c r="BC105" s="65"/>
      <c r="BD105" s="65"/>
      <c r="BE105" s="65"/>
      <c r="BF105" s="109"/>
      <c r="BG105" s="109"/>
      <c r="BH105" s="109"/>
      <c r="BI105" s="109"/>
      <c r="BJ105" s="109"/>
      <c r="BK105" s="109"/>
      <c r="BL105" s="109"/>
      <c r="BM105" s="109"/>
      <c r="BN105" s="109"/>
      <c r="BO105" s="109"/>
      <c r="BP105" s="109"/>
      <c r="BQ105" s="109"/>
      <c r="BR105" s="109"/>
      <c r="BS105" s="109"/>
      <c r="BT105" s="109"/>
      <c r="BU105" s="109"/>
      <c r="BV105" s="109"/>
      <c r="BW105" s="109"/>
      <c r="BX105" s="109"/>
      <c r="BY105" s="109"/>
      <c r="BZ105" s="109"/>
      <c r="CA105" s="109"/>
      <c r="CB105" s="109"/>
      <c r="CC105" s="109"/>
      <c r="CD105" s="109"/>
      <c r="CE105" s="109"/>
      <c r="CF105" s="109"/>
      <c r="CG105" s="109"/>
      <c r="CH105" s="109"/>
      <c r="CI105" s="109"/>
      <c r="CJ105" s="109"/>
      <c r="CK105" s="109"/>
      <c r="CL105" s="109"/>
      <c r="CM105" s="109"/>
      <c r="CN105" s="109"/>
      <c r="CO105" s="109"/>
      <c r="CP105" s="109"/>
      <c r="CQ105" s="109"/>
      <c r="CR105" s="109"/>
      <c r="CS105" s="109"/>
      <c r="CT105" s="109"/>
      <c r="CU105" s="109"/>
      <c r="CV105" s="109"/>
      <c r="CW105" s="109"/>
      <c r="CX105" s="109"/>
      <c r="CY105" s="109"/>
      <c r="CZ105" s="109"/>
      <c r="DA105" s="109"/>
      <c r="DB105" s="109"/>
      <c r="DC105" s="109"/>
      <c r="DD105" s="109"/>
      <c r="DE105" s="109"/>
      <c r="DF105" s="109"/>
      <c r="DG105" s="109"/>
      <c r="DH105" s="109"/>
      <c r="DI105" s="109"/>
      <c r="DJ105" s="109"/>
      <c r="DK105" s="109"/>
      <c r="DL105" s="109"/>
      <c r="DM105" s="109"/>
      <c r="DN105" s="109"/>
      <c r="DO105" s="109"/>
      <c r="DP105" s="109"/>
      <c r="DQ105" s="109"/>
      <c r="DR105" s="109"/>
      <c r="DS105" s="109"/>
    </row>
    <row r="106" spans="1:123" s="8" customFormat="1">
      <c r="A106" s="65"/>
      <c r="B106" s="65"/>
      <c r="C106" s="65"/>
      <c r="D106" s="65"/>
      <c r="E106" s="65"/>
      <c r="F106" s="65"/>
      <c r="G106" s="65"/>
      <c r="H106" s="65"/>
      <c r="I106" s="64" t="s">
        <v>184</v>
      </c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5"/>
      <c r="AQ106" s="65"/>
      <c r="AR106" s="65"/>
      <c r="AS106" s="65"/>
      <c r="AT106" s="65"/>
      <c r="AU106" s="65"/>
      <c r="AV106" s="65"/>
      <c r="AW106" s="65"/>
      <c r="AX106" s="65"/>
      <c r="AY106" s="65"/>
      <c r="AZ106" s="65"/>
      <c r="BA106" s="65"/>
      <c r="BB106" s="65"/>
      <c r="BC106" s="65"/>
      <c r="BD106" s="65"/>
      <c r="BE106" s="65"/>
      <c r="BF106" s="109"/>
      <c r="BG106" s="109"/>
      <c r="BH106" s="109"/>
      <c r="BI106" s="109"/>
      <c r="BJ106" s="109"/>
      <c r="BK106" s="109"/>
      <c r="BL106" s="109"/>
      <c r="BM106" s="109"/>
      <c r="BN106" s="109"/>
      <c r="BO106" s="109"/>
      <c r="BP106" s="109"/>
      <c r="BQ106" s="109"/>
      <c r="BR106" s="109"/>
      <c r="BS106" s="109"/>
      <c r="BT106" s="109"/>
      <c r="BU106" s="109"/>
      <c r="BV106" s="109"/>
      <c r="BW106" s="109"/>
      <c r="BX106" s="109"/>
      <c r="BY106" s="109"/>
      <c r="BZ106" s="109"/>
      <c r="CA106" s="109"/>
      <c r="CB106" s="109"/>
      <c r="CC106" s="109"/>
      <c r="CD106" s="109"/>
      <c r="CE106" s="109"/>
      <c r="CF106" s="109"/>
      <c r="CG106" s="109"/>
      <c r="CH106" s="109"/>
      <c r="CI106" s="109"/>
      <c r="CJ106" s="109"/>
      <c r="CK106" s="109"/>
      <c r="CL106" s="109"/>
      <c r="CM106" s="109"/>
      <c r="CN106" s="109"/>
      <c r="CO106" s="109"/>
      <c r="CP106" s="109"/>
      <c r="CQ106" s="109"/>
      <c r="CR106" s="109"/>
      <c r="CS106" s="109"/>
      <c r="CT106" s="109"/>
      <c r="CU106" s="109"/>
      <c r="CV106" s="109"/>
      <c r="CW106" s="109"/>
      <c r="CX106" s="109"/>
      <c r="CY106" s="109"/>
      <c r="CZ106" s="109"/>
      <c r="DA106" s="109"/>
      <c r="DB106" s="109"/>
      <c r="DC106" s="109"/>
      <c r="DD106" s="109"/>
      <c r="DE106" s="109"/>
      <c r="DF106" s="109"/>
      <c r="DG106" s="109"/>
      <c r="DH106" s="109"/>
      <c r="DI106" s="109"/>
      <c r="DJ106" s="109"/>
      <c r="DK106" s="109"/>
      <c r="DL106" s="109"/>
      <c r="DM106" s="109"/>
      <c r="DN106" s="109"/>
      <c r="DO106" s="109"/>
      <c r="DP106" s="109"/>
      <c r="DQ106" s="109"/>
      <c r="DR106" s="109"/>
      <c r="DS106" s="109"/>
    </row>
    <row r="107" spans="1:123" s="8" customFormat="1">
      <c r="A107" s="65" t="s">
        <v>186</v>
      </c>
      <c r="B107" s="65"/>
      <c r="C107" s="65"/>
      <c r="D107" s="65"/>
      <c r="E107" s="65"/>
      <c r="F107" s="65"/>
      <c r="G107" s="65"/>
      <c r="H107" s="65"/>
      <c r="I107" s="64" t="s">
        <v>187</v>
      </c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5" t="s">
        <v>185</v>
      </c>
      <c r="AQ107" s="65"/>
      <c r="AR107" s="65"/>
      <c r="AS107" s="65"/>
      <c r="AT107" s="65"/>
      <c r="AU107" s="65"/>
      <c r="AV107" s="65"/>
      <c r="AW107" s="65"/>
      <c r="AX107" s="65"/>
      <c r="AY107" s="65"/>
      <c r="AZ107" s="65"/>
      <c r="BA107" s="65"/>
      <c r="BB107" s="65"/>
      <c r="BC107" s="65"/>
      <c r="BD107" s="65"/>
      <c r="BE107" s="65"/>
      <c r="BF107" s="109"/>
      <c r="BG107" s="109"/>
      <c r="BH107" s="109"/>
      <c r="BI107" s="109"/>
      <c r="BJ107" s="109"/>
      <c r="BK107" s="109"/>
      <c r="BL107" s="109"/>
      <c r="BM107" s="109"/>
      <c r="BN107" s="109"/>
      <c r="BO107" s="109"/>
      <c r="BP107" s="109"/>
      <c r="BQ107" s="109"/>
      <c r="BR107" s="109"/>
      <c r="BS107" s="109"/>
      <c r="BT107" s="109"/>
      <c r="BU107" s="109"/>
      <c r="BV107" s="109"/>
      <c r="BW107" s="109"/>
      <c r="BX107" s="109"/>
      <c r="BY107" s="109"/>
      <c r="BZ107" s="109"/>
      <c r="CA107" s="109"/>
      <c r="CB107" s="109"/>
      <c r="CC107" s="109"/>
      <c r="CD107" s="109"/>
      <c r="CE107" s="109"/>
      <c r="CF107" s="109"/>
      <c r="CG107" s="109"/>
      <c r="CH107" s="109"/>
      <c r="CI107" s="109"/>
      <c r="CJ107" s="109"/>
      <c r="CK107" s="109"/>
      <c r="CL107" s="109"/>
      <c r="CM107" s="109"/>
      <c r="CN107" s="109"/>
      <c r="CO107" s="109"/>
      <c r="CP107" s="109"/>
      <c r="CQ107" s="109"/>
      <c r="CR107" s="109"/>
      <c r="CS107" s="109"/>
      <c r="CT107" s="109"/>
      <c r="CU107" s="109"/>
      <c r="CV107" s="109"/>
      <c r="CW107" s="109"/>
      <c r="CX107" s="109"/>
      <c r="CY107" s="109"/>
      <c r="CZ107" s="109"/>
      <c r="DA107" s="109"/>
      <c r="DB107" s="109"/>
      <c r="DC107" s="109"/>
      <c r="DD107" s="109"/>
      <c r="DE107" s="109"/>
      <c r="DF107" s="109"/>
      <c r="DG107" s="109"/>
      <c r="DH107" s="109"/>
      <c r="DI107" s="109"/>
      <c r="DJ107" s="109"/>
      <c r="DK107" s="109"/>
      <c r="DL107" s="109"/>
      <c r="DM107" s="109"/>
      <c r="DN107" s="109"/>
      <c r="DO107" s="109"/>
      <c r="DP107" s="109"/>
      <c r="DQ107" s="109"/>
      <c r="DR107" s="109"/>
      <c r="DS107" s="109"/>
    </row>
    <row r="108" spans="1:123" s="8" customFormat="1">
      <c r="A108" s="65"/>
      <c r="B108" s="65"/>
      <c r="C108" s="65"/>
      <c r="D108" s="65"/>
      <c r="E108" s="65"/>
      <c r="F108" s="65"/>
      <c r="G108" s="65"/>
      <c r="H108" s="65"/>
      <c r="I108" s="64" t="s">
        <v>168</v>
      </c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5"/>
      <c r="AQ108" s="65"/>
      <c r="AR108" s="65"/>
      <c r="AS108" s="65"/>
      <c r="AT108" s="65"/>
      <c r="AU108" s="65"/>
      <c r="AV108" s="65"/>
      <c r="AW108" s="65"/>
      <c r="AX108" s="65"/>
      <c r="AY108" s="65"/>
      <c r="AZ108" s="65"/>
      <c r="BA108" s="65"/>
      <c r="BB108" s="65"/>
      <c r="BC108" s="65"/>
      <c r="BD108" s="65"/>
      <c r="BE108" s="65"/>
      <c r="BF108" s="109"/>
      <c r="BG108" s="109"/>
      <c r="BH108" s="109"/>
      <c r="BI108" s="109"/>
      <c r="BJ108" s="109"/>
      <c r="BK108" s="109"/>
      <c r="BL108" s="109"/>
      <c r="BM108" s="109"/>
      <c r="BN108" s="109"/>
      <c r="BO108" s="109"/>
      <c r="BP108" s="109"/>
      <c r="BQ108" s="109"/>
      <c r="BR108" s="109"/>
      <c r="BS108" s="109"/>
      <c r="BT108" s="109"/>
      <c r="BU108" s="109"/>
      <c r="BV108" s="109"/>
      <c r="BW108" s="109"/>
      <c r="BX108" s="109"/>
      <c r="BY108" s="109"/>
      <c r="BZ108" s="109"/>
      <c r="CA108" s="109"/>
      <c r="CB108" s="109"/>
      <c r="CC108" s="109"/>
      <c r="CD108" s="109"/>
      <c r="CE108" s="109"/>
      <c r="CF108" s="109"/>
      <c r="CG108" s="109"/>
      <c r="CH108" s="109"/>
      <c r="CI108" s="109"/>
      <c r="CJ108" s="109"/>
      <c r="CK108" s="109"/>
      <c r="CL108" s="109"/>
      <c r="CM108" s="109"/>
      <c r="CN108" s="109"/>
      <c r="CO108" s="109"/>
      <c r="CP108" s="109"/>
      <c r="CQ108" s="109"/>
      <c r="CR108" s="109"/>
      <c r="CS108" s="109"/>
      <c r="CT108" s="109"/>
      <c r="CU108" s="109"/>
      <c r="CV108" s="109"/>
      <c r="CW108" s="109"/>
      <c r="CX108" s="109"/>
      <c r="CY108" s="109"/>
      <c r="CZ108" s="109"/>
      <c r="DA108" s="109"/>
      <c r="DB108" s="109"/>
      <c r="DC108" s="109"/>
      <c r="DD108" s="109"/>
      <c r="DE108" s="109"/>
      <c r="DF108" s="109"/>
      <c r="DG108" s="109"/>
      <c r="DH108" s="109"/>
      <c r="DI108" s="109"/>
      <c r="DJ108" s="109"/>
      <c r="DK108" s="109"/>
      <c r="DL108" s="109"/>
      <c r="DM108" s="109"/>
      <c r="DN108" s="109"/>
      <c r="DO108" s="109"/>
      <c r="DP108" s="109"/>
      <c r="DQ108" s="109"/>
      <c r="DR108" s="109"/>
      <c r="DS108" s="109"/>
    </row>
    <row r="109" spans="1:123" s="8" customFormat="1">
      <c r="A109" s="65"/>
      <c r="B109" s="65"/>
      <c r="C109" s="65"/>
      <c r="D109" s="65"/>
      <c r="E109" s="65"/>
      <c r="F109" s="65"/>
      <c r="G109" s="65"/>
      <c r="H109" s="65"/>
      <c r="I109" s="64" t="s">
        <v>128</v>
      </c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5"/>
      <c r="AQ109" s="65"/>
      <c r="AR109" s="65"/>
      <c r="AS109" s="65"/>
      <c r="AT109" s="65"/>
      <c r="AU109" s="65"/>
      <c r="AV109" s="65"/>
      <c r="AW109" s="65"/>
      <c r="AX109" s="65"/>
      <c r="AY109" s="65"/>
      <c r="AZ109" s="65"/>
      <c r="BA109" s="65"/>
      <c r="BB109" s="65"/>
      <c r="BC109" s="65"/>
      <c r="BD109" s="65"/>
      <c r="BE109" s="65"/>
      <c r="BF109" s="109"/>
      <c r="BG109" s="109"/>
      <c r="BH109" s="109"/>
      <c r="BI109" s="109"/>
      <c r="BJ109" s="109"/>
      <c r="BK109" s="109"/>
      <c r="BL109" s="109"/>
      <c r="BM109" s="109"/>
      <c r="BN109" s="109"/>
      <c r="BO109" s="109"/>
      <c r="BP109" s="109"/>
      <c r="BQ109" s="109"/>
      <c r="BR109" s="109"/>
      <c r="BS109" s="109"/>
      <c r="BT109" s="109"/>
      <c r="BU109" s="109"/>
      <c r="BV109" s="109"/>
      <c r="BW109" s="109"/>
      <c r="BX109" s="109"/>
      <c r="BY109" s="109"/>
      <c r="BZ109" s="109"/>
      <c r="CA109" s="109"/>
      <c r="CB109" s="109"/>
      <c r="CC109" s="109"/>
      <c r="CD109" s="109"/>
      <c r="CE109" s="109"/>
      <c r="CF109" s="109"/>
      <c r="CG109" s="109"/>
      <c r="CH109" s="109"/>
      <c r="CI109" s="109"/>
      <c r="CJ109" s="109"/>
      <c r="CK109" s="109"/>
      <c r="CL109" s="109"/>
      <c r="CM109" s="109"/>
      <c r="CN109" s="109"/>
      <c r="CO109" s="109"/>
      <c r="CP109" s="109"/>
      <c r="CQ109" s="109"/>
      <c r="CR109" s="109"/>
      <c r="CS109" s="109"/>
      <c r="CT109" s="109"/>
      <c r="CU109" s="109"/>
      <c r="CV109" s="109"/>
      <c r="CW109" s="109"/>
      <c r="CX109" s="109"/>
      <c r="CY109" s="109"/>
      <c r="CZ109" s="109"/>
      <c r="DA109" s="109"/>
      <c r="DB109" s="109"/>
      <c r="DC109" s="109"/>
      <c r="DD109" s="109"/>
      <c r="DE109" s="109"/>
      <c r="DF109" s="109"/>
      <c r="DG109" s="109"/>
      <c r="DH109" s="109"/>
      <c r="DI109" s="109"/>
      <c r="DJ109" s="109"/>
      <c r="DK109" s="109"/>
      <c r="DL109" s="109"/>
      <c r="DM109" s="109"/>
      <c r="DN109" s="109"/>
      <c r="DO109" s="109"/>
      <c r="DP109" s="109"/>
      <c r="DQ109" s="109"/>
      <c r="DR109" s="109"/>
      <c r="DS109" s="109"/>
    </row>
    <row r="110" spans="1:123" s="8" customFormat="1">
      <c r="A110" s="65"/>
      <c r="B110" s="65"/>
      <c r="C110" s="65"/>
      <c r="D110" s="65"/>
      <c r="E110" s="65"/>
      <c r="F110" s="65"/>
      <c r="G110" s="65"/>
      <c r="H110" s="65"/>
      <c r="I110" s="64" t="s">
        <v>169</v>
      </c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5"/>
      <c r="AQ110" s="65"/>
      <c r="AR110" s="65"/>
      <c r="AS110" s="65"/>
      <c r="AT110" s="65"/>
      <c r="AU110" s="65"/>
      <c r="AV110" s="65"/>
      <c r="AW110" s="65"/>
      <c r="AX110" s="65"/>
      <c r="AY110" s="65"/>
      <c r="AZ110" s="65"/>
      <c r="BA110" s="65"/>
      <c r="BB110" s="65"/>
      <c r="BC110" s="65"/>
      <c r="BD110" s="65"/>
      <c r="BE110" s="65"/>
      <c r="BF110" s="109"/>
      <c r="BG110" s="109"/>
      <c r="BH110" s="109"/>
      <c r="BI110" s="109"/>
      <c r="BJ110" s="109"/>
      <c r="BK110" s="109"/>
      <c r="BL110" s="109"/>
      <c r="BM110" s="109"/>
      <c r="BN110" s="109"/>
      <c r="BO110" s="109"/>
      <c r="BP110" s="109"/>
      <c r="BQ110" s="109"/>
      <c r="BR110" s="109"/>
      <c r="BS110" s="109"/>
      <c r="BT110" s="109"/>
      <c r="BU110" s="109"/>
      <c r="BV110" s="109"/>
      <c r="BW110" s="109"/>
      <c r="BX110" s="109"/>
      <c r="BY110" s="109"/>
      <c r="BZ110" s="109"/>
      <c r="CA110" s="109"/>
      <c r="CB110" s="109"/>
      <c r="CC110" s="109"/>
      <c r="CD110" s="109"/>
      <c r="CE110" s="109"/>
      <c r="CF110" s="109"/>
      <c r="CG110" s="109"/>
      <c r="CH110" s="109"/>
      <c r="CI110" s="109"/>
      <c r="CJ110" s="109"/>
      <c r="CK110" s="109"/>
      <c r="CL110" s="109"/>
      <c r="CM110" s="109"/>
      <c r="CN110" s="109"/>
      <c r="CO110" s="109"/>
      <c r="CP110" s="109"/>
      <c r="CQ110" s="109"/>
      <c r="CR110" s="109"/>
      <c r="CS110" s="109"/>
      <c r="CT110" s="109"/>
      <c r="CU110" s="109"/>
      <c r="CV110" s="109"/>
      <c r="CW110" s="109"/>
      <c r="CX110" s="109"/>
      <c r="CY110" s="109"/>
      <c r="CZ110" s="109"/>
      <c r="DA110" s="109"/>
      <c r="DB110" s="109"/>
      <c r="DC110" s="109"/>
      <c r="DD110" s="109"/>
      <c r="DE110" s="109"/>
      <c r="DF110" s="109"/>
      <c r="DG110" s="109"/>
      <c r="DH110" s="109"/>
      <c r="DI110" s="109"/>
      <c r="DJ110" s="109"/>
      <c r="DK110" s="109"/>
      <c r="DL110" s="109"/>
      <c r="DM110" s="109"/>
      <c r="DN110" s="109"/>
      <c r="DO110" s="109"/>
      <c r="DP110" s="109"/>
      <c r="DQ110" s="109"/>
      <c r="DR110" s="109"/>
      <c r="DS110" s="109"/>
    </row>
    <row r="111" spans="1:123" s="8" customFormat="1">
      <c r="A111" s="65"/>
      <c r="B111" s="65"/>
      <c r="C111" s="65"/>
      <c r="D111" s="65"/>
      <c r="E111" s="65"/>
      <c r="F111" s="65"/>
      <c r="G111" s="65"/>
      <c r="H111" s="65"/>
      <c r="I111" s="64" t="s">
        <v>170</v>
      </c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5"/>
      <c r="AQ111" s="65"/>
      <c r="AR111" s="65"/>
      <c r="AS111" s="65"/>
      <c r="AT111" s="65"/>
      <c r="AU111" s="65"/>
      <c r="AV111" s="65"/>
      <c r="AW111" s="65"/>
      <c r="AX111" s="65"/>
      <c r="AY111" s="65"/>
      <c r="AZ111" s="65"/>
      <c r="BA111" s="65"/>
      <c r="BB111" s="65"/>
      <c r="BC111" s="65"/>
      <c r="BD111" s="65"/>
      <c r="BE111" s="65"/>
      <c r="BF111" s="109"/>
      <c r="BG111" s="109"/>
      <c r="BH111" s="109"/>
      <c r="BI111" s="109"/>
      <c r="BJ111" s="109"/>
      <c r="BK111" s="109"/>
      <c r="BL111" s="109"/>
      <c r="BM111" s="109"/>
      <c r="BN111" s="109"/>
      <c r="BO111" s="109"/>
      <c r="BP111" s="109"/>
      <c r="BQ111" s="109"/>
      <c r="BR111" s="109"/>
      <c r="BS111" s="109"/>
      <c r="BT111" s="109"/>
      <c r="BU111" s="109"/>
      <c r="BV111" s="109"/>
      <c r="BW111" s="109"/>
      <c r="BX111" s="109"/>
      <c r="BY111" s="109"/>
      <c r="BZ111" s="109"/>
      <c r="CA111" s="109"/>
      <c r="CB111" s="109"/>
      <c r="CC111" s="109"/>
      <c r="CD111" s="109"/>
      <c r="CE111" s="109"/>
      <c r="CF111" s="109"/>
      <c r="CG111" s="109"/>
      <c r="CH111" s="109"/>
      <c r="CI111" s="109"/>
      <c r="CJ111" s="109"/>
      <c r="CK111" s="109"/>
      <c r="CL111" s="109"/>
      <c r="CM111" s="109"/>
      <c r="CN111" s="109"/>
      <c r="CO111" s="109"/>
      <c r="CP111" s="109"/>
      <c r="CQ111" s="109"/>
      <c r="CR111" s="109"/>
      <c r="CS111" s="109"/>
      <c r="CT111" s="109"/>
      <c r="CU111" s="109"/>
      <c r="CV111" s="109"/>
      <c r="CW111" s="109"/>
      <c r="CX111" s="109"/>
      <c r="CY111" s="109"/>
      <c r="CZ111" s="109"/>
      <c r="DA111" s="109"/>
      <c r="DB111" s="109"/>
      <c r="DC111" s="109"/>
      <c r="DD111" s="109"/>
      <c r="DE111" s="109"/>
      <c r="DF111" s="109"/>
      <c r="DG111" s="109"/>
      <c r="DH111" s="109"/>
      <c r="DI111" s="109"/>
      <c r="DJ111" s="109"/>
      <c r="DK111" s="109"/>
      <c r="DL111" s="109"/>
      <c r="DM111" s="109"/>
      <c r="DN111" s="109"/>
      <c r="DO111" s="109"/>
      <c r="DP111" s="109"/>
      <c r="DQ111" s="109"/>
      <c r="DR111" s="109"/>
      <c r="DS111" s="109"/>
    </row>
    <row r="112" spans="1:123" s="8" customFormat="1">
      <c r="A112" s="65"/>
      <c r="B112" s="65"/>
      <c r="C112" s="65"/>
      <c r="D112" s="65"/>
      <c r="E112" s="65"/>
      <c r="F112" s="65"/>
      <c r="G112" s="65"/>
      <c r="H112" s="65"/>
      <c r="I112" s="64" t="s">
        <v>171</v>
      </c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5" t="s">
        <v>185</v>
      </c>
      <c r="AQ112" s="65"/>
      <c r="AR112" s="65"/>
      <c r="AS112" s="65"/>
      <c r="AT112" s="65"/>
      <c r="AU112" s="65"/>
      <c r="AV112" s="65"/>
      <c r="AW112" s="65"/>
      <c r="AX112" s="65"/>
      <c r="AY112" s="65"/>
      <c r="AZ112" s="65"/>
      <c r="BA112" s="65"/>
      <c r="BB112" s="65"/>
      <c r="BC112" s="65"/>
      <c r="BD112" s="65"/>
      <c r="BE112" s="65"/>
      <c r="BF112" s="109"/>
      <c r="BG112" s="109"/>
      <c r="BH112" s="109"/>
      <c r="BI112" s="109"/>
      <c r="BJ112" s="109"/>
      <c r="BK112" s="109"/>
      <c r="BL112" s="109"/>
      <c r="BM112" s="109"/>
      <c r="BN112" s="109"/>
      <c r="BO112" s="109"/>
      <c r="BP112" s="109"/>
      <c r="BQ112" s="109"/>
      <c r="BR112" s="109"/>
      <c r="BS112" s="109"/>
      <c r="BT112" s="109"/>
      <c r="BU112" s="109"/>
      <c r="BV112" s="109"/>
      <c r="BW112" s="109"/>
      <c r="BX112" s="109"/>
      <c r="BY112" s="109"/>
      <c r="BZ112" s="109"/>
      <c r="CA112" s="109"/>
      <c r="CB112" s="109"/>
      <c r="CC112" s="109"/>
      <c r="CD112" s="109"/>
      <c r="CE112" s="109"/>
      <c r="CF112" s="109"/>
      <c r="CG112" s="109"/>
      <c r="CH112" s="109"/>
      <c r="CI112" s="109"/>
      <c r="CJ112" s="109"/>
      <c r="CK112" s="109"/>
      <c r="CL112" s="109"/>
      <c r="CM112" s="109"/>
      <c r="CN112" s="109"/>
      <c r="CO112" s="109"/>
      <c r="CP112" s="109"/>
      <c r="CQ112" s="109"/>
      <c r="CR112" s="109"/>
      <c r="CS112" s="109"/>
      <c r="CT112" s="109"/>
      <c r="CU112" s="109"/>
      <c r="CV112" s="109"/>
      <c r="CW112" s="109"/>
      <c r="CX112" s="109"/>
      <c r="CY112" s="109"/>
      <c r="CZ112" s="109"/>
      <c r="DA112" s="109"/>
      <c r="DB112" s="109"/>
      <c r="DC112" s="109"/>
      <c r="DD112" s="109"/>
      <c r="DE112" s="109"/>
      <c r="DF112" s="109"/>
      <c r="DG112" s="109"/>
      <c r="DH112" s="109"/>
      <c r="DI112" s="109"/>
      <c r="DJ112" s="109"/>
      <c r="DK112" s="109"/>
      <c r="DL112" s="109"/>
      <c r="DM112" s="109"/>
      <c r="DN112" s="109"/>
      <c r="DO112" s="109"/>
      <c r="DP112" s="109"/>
      <c r="DQ112" s="109"/>
      <c r="DR112" s="109"/>
      <c r="DS112" s="109"/>
    </row>
    <row r="113" spans="1:123" s="8" customFormat="1">
      <c r="A113" s="65"/>
      <c r="B113" s="65"/>
      <c r="C113" s="65"/>
      <c r="D113" s="65"/>
      <c r="E113" s="65"/>
      <c r="F113" s="65"/>
      <c r="G113" s="65"/>
      <c r="H113" s="65"/>
      <c r="I113" s="64" t="s">
        <v>172</v>
      </c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5" t="s">
        <v>185</v>
      </c>
      <c r="AQ113" s="65"/>
      <c r="AR113" s="65"/>
      <c r="AS113" s="65"/>
      <c r="AT113" s="65"/>
      <c r="AU113" s="65"/>
      <c r="AV113" s="65"/>
      <c r="AW113" s="65"/>
      <c r="AX113" s="65"/>
      <c r="AY113" s="65"/>
      <c r="AZ113" s="65"/>
      <c r="BA113" s="65"/>
      <c r="BB113" s="65"/>
      <c r="BC113" s="65"/>
      <c r="BD113" s="65"/>
      <c r="BE113" s="65"/>
      <c r="BF113" s="109"/>
      <c r="BG113" s="109"/>
      <c r="BH113" s="109"/>
      <c r="BI113" s="109"/>
      <c r="BJ113" s="109"/>
      <c r="BK113" s="109"/>
      <c r="BL113" s="109"/>
      <c r="BM113" s="109"/>
      <c r="BN113" s="109"/>
      <c r="BO113" s="109"/>
      <c r="BP113" s="109"/>
      <c r="BQ113" s="109"/>
      <c r="BR113" s="109"/>
      <c r="BS113" s="109"/>
      <c r="BT113" s="109"/>
      <c r="BU113" s="109"/>
      <c r="BV113" s="109"/>
      <c r="BW113" s="109"/>
      <c r="BX113" s="109"/>
      <c r="BY113" s="109"/>
      <c r="BZ113" s="109"/>
      <c r="CA113" s="109"/>
      <c r="CB113" s="109"/>
      <c r="CC113" s="109"/>
      <c r="CD113" s="109"/>
      <c r="CE113" s="109"/>
      <c r="CF113" s="109"/>
      <c r="CG113" s="109"/>
      <c r="CH113" s="109"/>
      <c r="CI113" s="109"/>
      <c r="CJ113" s="109"/>
      <c r="CK113" s="109"/>
      <c r="CL113" s="109"/>
      <c r="CM113" s="109"/>
      <c r="CN113" s="109"/>
      <c r="CO113" s="109"/>
      <c r="CP113" s="109"/>
      <c r="CQ113" s="109"/>
      <c r="CR113" s="109"/>
      <c r="CS113" s="109"/>
      <c r="CT113" s="109"/>
      <c r="CU113" s="109"/>
      <c r="CV113" s="109"/>
      <c r="CW113" s="109"/>
      <c r="CX113" s="109"/>
      <c r="CY113" s="109"/>
      <c r="CZ113" s="109"/>
      <c r="DA113" s="109"/>
      <c r="DB113" s="109"/>
      <c r="DC113" s="109"/>
      <c r="DD113" s="109"/>
      <c r="DE113" s="109"/>
      <c r="DF113" s="109"/>
      <c r="DG113" s="109"/>
      <c r="DH113" s="109"/>
      <c r="DI113" s="109"/>
      <c r="DJ113" s="109"/>
      <c r="DK113" s="109"/>
      <c r="DL113" s="109"/>
      <c r="DM113" s="109"/>
      <c r="DN113" s="109"/>
      <c r="DO113" s="109"/>
      <c r="DP113" s="109"/>
      <c r="DQ113" s="109"/>
      <c r="DR113" s="109"/>
      <c r="DS113" s="109"/>
    </row>
    <row r="114" spans="1:123" s="8" customFormat="1">
      <c r="A114" s="65"/>
      <c r="B114" s="65"/>
      <c r="C114" s="65"/>
      <c r="D114" s="65"/>
      <c r="E114" s="65"/>
      <c r="F114" s="65"/>
      <c r="G114" s="65"/>
      <c r="H114" s="65"/>
      <c r="I114" s="64" t="s">
        <v>173</v>
      </c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5" t="s">
        <v>185</v>
      </c>
      <c r="AQ114" s="65"/>
      <c r="AR114" s="65"/>
      <c r="AS114" s="65"/>
      <c r="AT114" s="65"/>
      <c r="AU114" s="65"/>
      <c r="AV114" s="65"/>
      <c r="AW114" s="65"/>
      <c r="AX114" s="65"/>
      <c r="AY114" s="65"/>
      <c r="AZ114" s="65"/>
      <c r="BA114" s="65"/>
      <c r="BB114" s="65"/>
      <c r="BC114" s="65"/>
      <c r="BD114" s="65"/>
      <c r="BE114" s="65"/>
      <c r="BF114" s="109"/>
      <c r="BG114" s="109"/>
      <c r="BH114" s="109"/>
      <c r="BI114" s="109"/>
      <c r="BJ114" s="109"/>
      <c r="BK114" s="109"/>
      <c r="BL114" s="109"/>
      <c r="BM114" s="109"/>
      <c r="BN114" s="109"/>
      <c r="BO114" s="109"/>
      <c r="BP114" s="109"/>
      <c r="BQ114" s="109"/>
      <c r="BR114" s="109"/>
      <c r="BS114" s="109"/>
      <c r="BT114" s="109"/>
      <c r="BU114" s="109"/>
      <c r="BV114" s="109"/>
      <c r="BW114" s="109"/>
      <c r="BX114" s="109"/>
      <c r="BY114" s="109"/>
      <c r="BZ114" s="109"/>
      <c r="CA114" s="109"/>
      <c r="CB114" s="109"/>
      <c r="CC114" s="109"/>
      <c r="CD114" s="109"/>
      <c r="CE114" s="109"/>
      <c r="CF114" s="109"/>
      <c r="CG114" s="109"/>
      <c r="CH114" s="109"/>
      <c r="CI114" s="109"/>
      <c r="CJ114" s="109"/>
      <c r="CK114" s="109"/>
      <c r="CL114" s="109"/>
      <c r="CM114" s="109"/>
      <c r="CN114" s="109"/>
      <c r="CO114" s="109"/>
      <c r="CP114" s="109"/>
      <c r="CQ114" s="109"/>
      <c r="CR114" s="109"/>
      <c r="CS114" s="109"/>
      <c r="CT114" s="109"/>
      <c r="CU114" s="109"/>
      <c r="CV114" s="109"/>
      <c r="CW114" s="109"/>
      <c r="CX114" s="109"/>
      <c r="CY114" s="109"/>
      <c r="CZ114" s="109"/>
      <c r="DA114" s="109"/>
      <c r="DB114" s="109"/>
      <c r="DC114" s="109"/>
      <c r="DD114" s="109"/>
      <c r="DE114" s="109"/>
      <c r="DF114" s="109"/>
      <c r="DG114" s="109"/>
      <c r="DH114" s="109"/>
      <c r="DI114" s="109"/>
      <c r="DJ114" s="109"/>
      <c r="DK114" s="109"/>
      <c r="DL114" s="109"/>
      <c r="DM114" s="109"/>
      <c r="DN114" s="109"/>
      <c r="DO114" s="109"/>
      <c r="DP114" s="109"/>
      <c r="DQ114" s="109"/>
      <c r="DR114" s="109"/>
      <c r="DS114" s="109"/>
    </row>
    <row r="115" spans="1:123" s="8" customFormat="1">
      <c r="A115" s="65"/>
      <c r="B115" s="65"/>
      <c r="C115" s="65"/>
      <c r="D115" s="65"/>
      <c r="E115" s="65"/>
      <c r="F115" s="65"/>
      <c r="G115" s="65"/>
      <c r="H115" s="65"/>
      <c r="I115" s="64" t="s">
        <v>174</v>
      </c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5" t="s">
        <v>185</v>
      </c>
      <c r="AQ115" s="65"/>
      <c r="AR115" s="65"/>
      <c r="AS115" s="65"/>
      <c r="AT115" s="65"/>
      <c r="AU115" s="65"/>
      <c r="AV115" s="65"/>
      <c r="AW115" s="65"/>
      <c r="AX115" s="65"/>
      <c r="AY115" s="65"/>
      <c r="AZ115" s="65"/>
      <c r="BA115" s="65"/>
      <c r="BB115" s="65"/>
      <c r="BC115" s="65"/>
      <c r="BD115" s="65"/>
      <c r="BE115" s="65"/>
      <c r="BF115" s="109"/>
      <c r="BG115" s="109"/>
      <c r="BH115" s="109"/>
      <c r="BI115" s="109"/>
      <c r="BJ115" s="109"/>
      <c r="BK115" s="109"/>
      <c r="BL115" s="109"/>
      <c r="BM115" s="109"/>
      <c r="BN115" s="109"/>
      <c r="BO115" s="109"/>
      <c r="BP115" s="109"/>
      <c r="BQ115" s="109"/>
      <c r="BR115" s="109"/>
      <c r="BS115" s="109"/>
      <c r="BT115" s="109"/>
      <c r="BU115" s="109"/>
      <c r="BV115" s="109"/>
      <c r="BW115" s="109"/>
      <c r="BX115" s="109"/>
      <c r="BY115" s="109"/>
      <c r="BZ115" s="109"/>
      <c r="CA115" s="109"/>
      <c r="CB115" s="109"/>
      <c r="CC115" s="109"/>
      <c r="CD115" s="109"/>
      <c r="CE115" s="109"/>
      <c r="CF115" s="109"/>
      <c r="CG115" s="109"/>
      <c r="CH115" s="109"/>
      <c r="CI115" s="109"/>
      <c r="CJ115" s="109"/>
      <c r="CK115" s="109"/>
      <c r="CL115" s="109"/>
      <c r="CM115" s="109"/>
      <c r="CN115" s="109"/>
      <c r="CO115" s="109"/>
      <c r="CP115" s="109"/>
      <c r="CQ115" s="109"/>
      <c r="CR115" s="109"/>
      <c r="CS115" s="109"/>
      <c r="CT115" s="109"/>
      <c r="CU115" s="109"/>
      <c r="CV115" s="109"/>
      <c r="CW115" s="109"/>
      <c r="CX115" s="109"/>
      <c r="CY115" s="109"/>
      <c r="CZ115" s="109"/>
      <c r="DA115" s="109"/>
      <c r="DB115" s="109"/>
      <c r="DC115" s="109"/>
      <c r="DD115" s="109"/>
      <c r="DE115" s="109"/>
      <c r="DF115" s="109"/>
      <c r="DG115" s="109"/>
      <c r="DH115" s="109"/>
      <c r="DI115" s="109"/>
      <c r="DJ115" s="109"/>
      <c r="DK115" s="109"/>
      <c r="DL115" s="109"/>
      <c r="DM115" s="109"/>
      <c r="DN115" s="109"/>
      <c r="DO115" s="109"/>
      <c r="DP115" s="109"/>
      <c r="DQ115" s="109"/>
      <c r="DR115" s="109"/>
      <c r="DS115" s="109"/>
    </row>
    <row r="116" spans="1:123" s="8" customFormat="1">
      <c r="A116" s="65" t="s">
        <v>188</v>
      </c>
      <c r="B116" s="65"/>
      <c r="C116" s="65"/>
      <c r="D116" s="65"/>
      <c r="E116" s="65"/>
      <c r="F116" s="65"/>
      <c r="G116" s="65"/>
      <c r="H116" s="65"/>
      <c r="I116" s="64" t="s">
        <v>189</v>
      </c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5" t="s">
        <v>185</v>
      </c>
      <c r="AQ116" s="65"/>
      <c r="AR116" s="65"/>
      <c r="AS116" s="65"/>
      <c r="AT116" s="65"/>
      <c r="AU116" s="65"/>
      <c r="AV116" s="65"/>
      <c r="AW116" s="65"/>
      <c r="AX116" s="65"/>
      <c r="AY116" s="65"/>
      <c r="AZ116" s="65"/>
      <c r="BA116" s="65"/>
      <c r="BB116" s="65"/>
      <c r="BC116" s="65"/>
      <c r="BD116" s="65"/>
      <c r="BE116" s="65"/>
      <c r="BF116" s="109"/>
      <c r="BG116" s="109"/>
      <c r="BH116" s="109"/>
      <c r="BI116" s="109"/>
      <c r="BJ116" s="109"/>
      <c r="BK116" s="109"/>
      <c r="BL116" s="109"/>
      <c r="BM116" s="109"/>
      <c r="BN116" s="109"/>
      <c r="BO116" s="109"/>
      <c r="BP116" s="109"/>
      <c r="BQ116" s="109"/>
      <c r="BR116" s="109"/>
      <c r="BS116" s="109"/>
      <c r="BT116" s="109"/>
      <c r="BU116" s="109"/>
      <c r="BV116" s="109"/>
      <c r="BW116" s="109"/>
      <c r="BX116" s="109"/>
      <c r="BY116" s="109"/>
      <c r="BZ116" s="109"/>
      <c r="CA116" s="109"/>
      <c r="CB116" s="109"/>
      <c r="CC116" s="109"/>
      <c r="CD116" s="109"/>
      <c r="CE116" s="109"/>
      <c r="CF116" s="109"/>
      <c r="CG116" s="109"/>
      <c r="CH116" s="109"/>
      <c r="CI116" s="109"/>
      <c r="CJ116" s="109"/>
      <c r="CK116" s="109"/>
      <c r="CL116" s="109"/>
      <c r="CM116" s="109"/>
      <c r="CN116" s="109"/>
      <c r="CO116" s="109"/>
      <c r="CP116" s="109"/>
      <c r="CQ116" s="109"/>
      <c r="CR116" s="109"/>
      <c r="CS116" s="109"/>
      <c r="CT116" s="109"/>
      <c r="CU116" s="109"/>
      <c r="CV116" s="109"/>
      <c r="CW116" s="109"/>
      <c r="CX116" s="109"/>
      <c r="CY116" s="109"/>
      <c r="CZ116" s="109"/>
      <c r="DA116" s="109"/>
      <c r="DB116" s="109"/>
      <c r="DC116" s="109"/>
      <c r="DD116" s="109"/>
      <c r="DE116" s="109"/>
      <c r="DF116" s="109"/>
      <c r="DG116" s="109"/>
      <c r="DH116" s="109"/>
      <c r="DI116" s="109"/>
      <c r="DJ116" s="109"/>
      <c r="DK116" s="109"/>
      <c r="DL116" s="109"/>
      <c r="DM116" s="109"/>
      <c r="DN116" s="109"/>
      <c r="DO116" s="109"/>
      <c r="DP116" s="109"/>
      <c r="DQ116" s="109"/>
      <c r="DR116" s="109"/>
      <c r="DS116" s="109"/>
    </row>
    <row r="117" spans="1:123" s="8" customFormat="1">
      <c r="A117" s="65"/>
      <c r="B117" s="65"/>
      <c r="C117" s="65"/>
      <c r="D117" s="65"/>
      <c r="E117" s="65"/>
      <c r="F117" s="65"/>
      <c r="G117" s="65"/>
      <c r="H117" s="65"/>
      <c r="I117" s="64" t="s">
        <v>190</v>
      </c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5"/>
      <c r="AQ117" s="65"/>
      <c r="AR117" s="65"/>
      <c r="AS117" s="65"/>
      <c r="AT117" s="65"/>
      <c r="AU117" s="65"/>
      <c r="AV117" s="65"/>
      <c r="AW117" s="65"/>
      <c r="AX117" s="65"/>
      <c r="AY117" s="65"/>
      <c r="AZ117" s="65"/>
      <c r="BA117" s="65"/>
      <c r="BB117" s="65"/>
      <c r="BC117" s="65"/>
      <c r="BD117" s="65"/>
      <c r="BE117" s="65"/>
      <c r="BF117" s="109"/>
      <c r="BG117" s="109"/>
      <c r="BH117" s="109"/>
      <c r="BI117" s="109"/>
      <c r="BJ117" s="109"/>
      <c r="BK117" s="109"/>
      <c r="BL117" s="109"/>
      <c r="BM117" s="109"/>
      <c r="BN117" s="109"/>
      <c r="BO117" s="109"/>
      <c r="BP117" s="109"/>
      <c r="BQ117" s="109"/>
      <c r="BR117" s="109"/>
      <c r="BS117" s="109"/>
      <c r="BT117" s="109"/>
      <c r="BU117" s="109"/>
      <c r="BV117" s="109"/>
      <c r="BW117" s="109"/>
      <c r="BX117" s="109"/>
      <c r="BY117" s="109"/>
      <c r="BZ117" s="109"/>
      <c r="CA117" s="109"/>
      <c r="CB117" s="109"/>
      <c r="CC117" s="109"/>
      <c r="CD117" s="109"/>
      <c r="CE117" s="109"/>
      <c r="CF117" s="109"/>
      <c r="CG117" s="109"/>
      <c r="CH117" s="109"/>
      <c r="CI117" s="109"/>
      <c r="CJ117" s="109"/>
      <c r="CK117" s="109"/>
      <c r="CL117" s="109"/>
      <c r="CM117" s="109"/>
      <c r="CN117" s="109"/>
      <c r="CO117" s="109"/>
      <c r="CP117" s="109"/>
      <c r="CQ117" s="109"/>
      <c r="CR117" s="109"/>
      <c r="CS117" s="109"/>
      <c r="CT117" s="109"/>
      <c r="CU117" s="109"/>
      <c r="CV117" s="109"/>
      <c r="CW117" s="109"/>
      <c r="CX117" s="109"/>
      <c r="CY117" s="109"/>
      <c r="CZ117" s="109"/>
      <c r="DA117" s="109"/>
      <c r="DB117" s="109"/>
      <c r="DC117" s="109"/>
      <c r="DD117" s="109"/>
      <c r="DE117" s="109"/>
      <c r="DF117" s="109"/>
      <c r="DG117" s="109"/>
      <c r="DH117" s="109"/>
      <c r="DI117" s="109"/>
      <c r="DJ117" s="109"/>
      <c r="DK117" s="109"/>
      <c r="DL117" s="109"/>
      <c r="DM117" s="109"/>
      <c r="DN117" s="109"/>
      <c r="DO117" s="109"/>
      <c r="DP117" s="109"/>
      <c r="DQ117" s="109"/>
      <c r="DR117" s="109"/>
      <c r="DS117" s="109"/>
    </row>
    <row r="118" spans="1:123" s="8" customFormat="1">
      <c r="A118" s="65"/>
      <c r="B118" s="65"/>
      <c r="C118" s="65"/>
      <c r="D118" s="65"/>
      <c r="E118" s="65"/>
      <c r="F118" s="65"/>
      <c r="G118" s="65"/>
      <c r="H118" s="65"/>
      <c r="I118" s="64" t="s">
        <v>191</v>
      </c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5"/>
      <c r="AQ118" s="65"/>
      <c r="AR118" s="65"/>
      <c r="AS118" s="65"/>
      <c r="AT118" s="65"/>
      <c r="AU118" s="65"/>
      <c r="AV118" s="65"/>
      <c r="AW118" s="65"/>
      <c r="AX118" s="65"/>
      <c r="AY118" s="65"/>
      <c r="AZ118" s="65"/>
      <c r="BA118" s="65"/>
      <c r="BB118" s="65"/>
      <c r="BC118" s="65"/>
      <c r="BD118" s="65"/>
      <c r="BE118" s="65"/>
      <c r="BF118" s="109"/>
      <c r="BG118" s="109"/>
      <c r="BH118" s="109"/>
      <c r="BI118" s="109"/>
      <c r="BJ118" s="109"/>
      <c r="BK118" s="109"/>
      <c r="BL118" s="109"/>
      <c r="BM118" s="109"/>
      <c r="BN118" s="109"/>
      <c r="BO118" s="109"/>
      <c r="BP118" s="109"/>
      <c r="BQ118" s="109"/>
      <c r="BR118" s="109"/>
      <c r="BS118" s="109"/>
      <c r="BT118" s="109"/>
      <c r="BU118" s="109"/>
      <c r="BV118" s="109"/>
      <c r="BW118" s="109"/>
      <c r="BX118" s="109"/>
      <c r="BY118" s="109"/>
      <c r="BZ118" s="109"/>
      <c r="CA118" s="109"/>
      <c r="CB118" s="109"/>
      <c r="CC118" s="109"/>
      <c r="CD118" s="109"/>
      <c r="CE118" s="109"/>
      <c r="CF118" s="109"/>
      <c r="CG118" s="109"/>
      <c r="CH118" s="109"/>
      <c r="CI118" s="109"/>
      <c r="CJ118" s="109"/>
      <c r="CK118" s="109"/>
      <c r="CL118" s="109"/>
      <c r="CM118" s="109"/>
      <c r="CN118" s="109"/>
      <c r="CO118" s="109"/>
      <c r="CP118" s="109"/>
      <c r="CQ118" s="109"/>
      <c r="CR118" s="109"/>
      <c r="CS118" s="109"/>
      <c r="CT118" s="109"/>
      <c r="CU118" s="109"/>
      <c r="CV118" s="109"/>
      <c r="CW118" s="109"/>
      <c r="CX118" s="109"/>
      <c r="CY118" s="109"/>
      <c r="CZ118" s="109"/>
      <c r="DA118" s="109"/>
      <c r="DB118" s="109"/>
      <c r="DC118" s="109"/>
      <c r="DD118" s="109"/>
      <c r="DE118" s="109"/>
      <c r="DF118" s="109"/>
      <c r="DG118" s="109"/>
      <c r="DH118" s="109"/>
      <c r="DI118" s="109"/>
      <c r="DJ118" s="109"/>
      <c r="DK118" s="109"/>
      <c r="DL118" s="109"/>
      <c r="DM118" s="109"/>
      <c r="DN118" s="109"/>
      <c r="DO118" s="109"/>
      <c r="DP118" s="109"/>
      <c r="DQ118" s="109"/>
      <c r="DR118" s="109"/>
      <c r="DS118" s="109"/>
    </row>
    <row r="119" spans="1:123" s="8" customFormat="1">
      <c r="A119" s="65"/>
      <c r="B119" s="65"/>
      <c r="C119" s="65"/>
      <c r="D119" s="65"/>
      <c r="E119" s="65"/>
      <c r="F119" s="65"/>
      <c r="G119" s="65"/>
      <c r="H119" s="65"/>
      <c r="I119" s="64" t="s">
        <v>192</v>
      </c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5"/>
      <c r="AQ119" s="65"/>
      <c r="AR119" s="65"/>
      <c r="AS119" s="65"/>
      <c r="AT119" s="65"/>
      <c r="AU119" s="65"/>
      <c r="AV119" s="65"/>
      <c r="AW119" s="65"/>
      <c r="AX119" s="65"/>
      <c r="AY119" s="65"/>
      <c r="AZ119" s="65"/>
      <c r="BA119" s="65"/>
      <c r="BB119" s="65"/>
      <c r="BC119" s="65"/>
      <c r="BD119" s="65"/>
      <c r="BE119" s="65"/>
      <c r="BF119" s="109"/>
      <c r="BG119" s="109"/>
      <c r="BH119" s="109"/>
      <c r="BI119" s="109"/>
      <c r="BJ119" s="109"/>
      <c r="BK119" s="109"/>
      <c r="BL119" s="109"/>
      <c r="BM119" s="109"/>
      <c r="BN119" s="109"/>
      <c r="BO119" s="109"/>
      <c r="BP119" s="109"/>
      <c r="BQ119" s="109"/>
      <c r="BR119" s="109"/>
      <c r="BS119" s="109"/>
      <c r="BT119" s="109"/>
      <c r="BU119" s="109"/>
      <c r="BV119" s="109"/>
      <c r="BW119" s="109"/>
      <c r="BX119" s="109"/>
      <c r="BY119" s="109"/>
      <c r="BZ119" s="109"/>
      <c r="CA119" s="109"/>
      <c r="CB119" s="109"/>
      <c r="CC119" s="109"/>
      <c r="CD119" s="109"/>
      <c r="CE119" s="109"/>
      <c r="CF119" s="109"/>
      <c r="CG119" s="109"/>
      <c r="CH119" s="109"/>
      <c r="CI119" s="109"/>
      <c r="CJ119" s="109"/>
      <c r="CK119" s="109"/>
      <c r="CL119" s="109"/>
      <c r="CM119" s="109"/>
      <c r="CN119" s="109"/>
      <c r="CO119" s="109"/>
      <c r="CP119" s="109"/>
      <c r="CQ119" s="109"/>
      <c r="CR119" s="109"/>
      <c r="CS119" s="109"/>
      <c r="CT119" s="109"/>
      <c r="CU119" s="109"/>
      <c r="CV119" s="109"/>
      <c r="CW119" s="109"/>
      <c r="CX119" s="109"/>
      <c r="CY119" s="109"/>
      <c r="CZ119" s="109"/>
      <c r="DA119" s="109"/>
      <c r="DB119" s="109"/>
      <c r="DC119" s="109"/>
      <c r="DD119" s="109"/>
      <c r="DE119" s="109"/>
      <c r="DF119" s="109"/>
      <c r="DG119" s="109"/>
      <c r="DH119" s="109"/>
      <c r="DI119" s="109"/>
      <c r="DJ119" s="109"/>
      <c r="DK119" s="109"/>
      <c r="DL119" s="109"/>
      <c r="DM119" s="109"/>
      <c r="DN119" s="109"/>
      <c r="DO119" s="109"/>
      <c r="DP119" s="109"/>
      <c r="DQ119" s="109"/>
      <c r="DR119" s="109"/>
      <c r="DS119" s="109"/>
    </row>
    <row r="120" spans="1:123" s="8" customFormat="1">
      <c r="A120" s="65" t="s">
        <v>48</v>
      </c>
      <c r="B120" s="65"/>
      <c r="C120" s="65"/>
      <c r="D120" s="65"/>
      <c r="E120" s="65"/>
      <c r="F120" s="65"/>
      <c r="G120" s="65"/>
      <c r="H120" s="65"/>
      <c r="I120" s="64" t="s">
        <v>193</v>
      </c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5"/>
      <c r="AQ120" s="65"/>
      <c r="AR120" s="65"/>
      <c r="AS120" s="65"/>
      <c r="AT120" s="65"/>
      <c r="AU120" s="65"/>
      <c r="AV120" s="65"/>
      <c r="AW120" s="65"/>
      <c r="AX120" s="65"/>
      <c r="AY120" s="65"/>
      <c r="AZ120" s="65"/>
      <c r="BA120" s="65"/>
      <c r="BB120" s="65"/>
      <c r="BC120" s="65"/>
      <c r="BD120" s="65"/>
      <c r="BE120" s="65"/>
      <c r="BF120" s="109"/>
      <c r="BG120" s="109"/>
      <c r="BH120" s="109"/>
      <c r="BI120" s="109"/>
      <c r="BJ120" s="109"/>
      <c r="BK120" s="109"/>
      <c r="BL120" s="109"/>
      <c r="BM120" s="109"/>
      <c r="BN120" s="109"/>
      <c r="BO120" s="109"/>
      <c r="BP120" s="109"/>
      <c r="BQ120" s="109"/>
      <c r="BR120" s="109"/>
      <c r="BS120" s="109"/>
      <c r="BT120" s="109"/>
      <c r="BU120" s="109"/>
      <c r="BV120" s="109"/>
      <c r="BW120" s="109"/>
      <c r="BX120" s="109"/>
      <c r="BY120" s="109"/>
      <c r="BZ120" s="109"/>
      <c r="CA120" s="109"/>
      <c r="CB120" s="109"/>
      <c r="CC120" s="109"/>
      <c r="CD120" s="109"/>
      <c r="CE120" s="109"/>
      <c r="CF120" s="109"/>
      <c r="CG120" s="109"/>
      <c r="CH120" s="109"/>
      <c r="CI120" s="109"/>
      <c r="CJ120" s="109"/>
      <c r="CK120" s="109"/>
      <c r="CL120" s="109"/>
      <c r="CM120" s="109"/>
      <c r="CN120" s="109"/>
      <c r="CO120" s="109"/>
      <c r="CP120" s="109"/>
      <c r="CQ120" s="109"/>
      <c r="CR120" s="109"/>
      <c r="CS120" s="109"/>
      <c r="CT120" s="109"/>
      <c r="CU120" s="109"/>
      <c r="CV120" s="109"/>
      <c r="CW120" s="109"/>
      <c r="CX120" s="109"/>
      <c r="CY120" s="109"/>
      <c r="CZ120" s="109"/>
      <c r="DA120" s="109"/>
      <c r="DB120" s="109"/>
      <c r="DC120" s="109"/>
      <c r="DD120" s="109"/>
      <c r="DE120" s="109"/>
      <c r="DF120" s="109"/>
      <c r="DG120" s="109"/>
      <c r="DH120" s="109"/>
      <c r="DI120" s="109"/>
      <c r="DJ120" s="109"/>
      <c r="DK120" s="109"/>
      <c r="DL120" s="109"/>
      <c r="DM120" s="109"/>
      <c r="DN120" s="109"/>
      <c r="DO120" s="109"/>
      <c r="DP120" s="109"/>
      <c r="DQ120" s="109"/>
      <c r="DR120" s="109"/>
      <c r="DS120" s="109"/>
    </row>
    <row r="121" spans="1:123" s="8" customFormat="1">
      <c r="A121" s="65"/>
      <c r="B121" s="65"/>
      <c r="C121" s="65"/>
      <c r="D121" s="65"/>
      <c r="E121" s="65"/>
      <c r="F121" s="65"/>
      <c r="G121" s="65"/>
      <c r="H121" s="65"/>
      <c r="I121" s="64" t="s">
        <v>194</v>
      </c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5"/>
      <c r="AQ121" s="65"/>
      <c r="AR121" s="65"/>
      <c r="AS121" s="65"/>
      <c r="AT121" s="65"/>
      <c r="AU121" s="65"/>
      <c r="AV121" s="65"/>
      <c r="AW121" s="65"/>
      <c r="AX121" s="65"/>
      <c r="AY121" s="65"/>
      <c r="AZ121" s="65"/>
      <c r="BA121" s="65"/>
      <c r="BB121" s="65"/>
      <c r="BC121" s="65"/>
      <c r="BD121" s="65"/>
      <c r="BE121" s="65"/>
      <c r="BF121" s="109"/>
      <c r="BG121" s="109"/>
      <c r="BH121" s="109"/>
      <c r="BI121" s="109"/>
      <c r="BJ121" s="109"/>
      <c r="BK121" s="109"/>
      <c r="BL121" s="109"/>
      <c r="BM121" s="109"/>
      <c r="BN121" s="109"/>
      <c r="BO121" s="109"/>
      <c r="BP121" s="109"/>
      <c r="BQ121" s="109"/>
      <c r="BR121" s="109"/>
      <c r="BS121" s="109"/>
      <c r="BT121" s="109"/>
      <c r="BU121" s="109"/>
      <c r="BV121" s="109"/>
      <c r="BW121" s="109"/>
      <c r="BX121" s="109"/>
      <c r="BY121" s="109"/>
      <c r="BZ121" s="109"/>
      <c r="CA121" s="109"/>
      <c r="CB121" s="109"/>
      <c r="CC121" s="109"/>
      <c r="CD121" s="109"/>
      <c r="CE121" s="109"/>
      <c r="CF121" s="109"/>
      <c r="CG121" s="109"/>
      <c r="CH121" s="109"/>
      <c r="CI121" s="109"/>
      <c r="CJ121" s="109"/>
      <c r="CK121" s="109"/>
      <c r="CL121" s="109"/>
      <c r="CM121" s="109"/>
      <c r="CN121" s="109"/>
      <c r="CO121" s="109"/>
      <c r="CP121" s="109"/>
      <c r="CQ121" s="109"/>
      <c r="CR121" s="109"/>
      <c r="CS121" s="109"/>
      <c r="CT121" s="109"/>
      <c r="CU121" s="109"/>
      <c r="CV121" s="109"/>
      <c r="CW121" s="109"/>
      <c r="CX121" s="109"/>
      <c r="CY121" s="109"/>
      <c r="CZ121" s="109"/>
      <c r="DA121" s="109"/>
      <c r="DB121" s="109"/>
      <c r="DC121" s="109"/>
      <c r="DD121" s="109"/>
      <c r="DE121" s="109"/>
      <c r="DF121" s="109"/>
      <c r="DG121" s="109"/>
      <c r="DH121" s="109"/>
      <c r="DI121" s="109"/>
      <c r="DJ121" s="109"/>
      <c r="DK121" s="109"/>
      <c r="DL121" s="109"/>
      <c r="DM121" s="109"/>
      <c r="DN121" s="109"/>
      <c r="DO121" s="109"/>
      <c r="DP121" s="109"/>
      <c r="DQ121" s="109"/>
      <c r="DR121" s="109"/>
      <c r="DS121" s="109"/>
    </row>
    <row r="122" spans="1:123" s="8" customFormat="1">
      <c r="A122" s="65"/>
      <c r="B122" s="65"/>
      <c r="C122" s="65"/>
      <c r="D122" s="65"/>
      <c r="E122" s="65"/>
      <c r="F122" s="65"/>
      <c r="G122" s="65"/>
      <c r="H122" s="65"/>
      <c r="I122" s="64" t="s">
        <v>76</v>
      </c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5"/>
      <c r="AQ122" s="65"/>
      <c r="AR122" s="65"/>
      <c r="AS122" s="65"/>
      <c r="AT122" s="65"/>
      <c r="AU122" s="65"/>
      <c r="AV122" s="65"/>
      <c r="AW122" s="65"/>
      <c r="AX122" s="65"/>
      <c r="AY122" s="65"/>
      <c r="AZ122" s="65"/>
      <c r="BA122" s="65"/>
      <c r="BB122" s="65"/>
      <c r="BC122" s="65"/>
      <c r="BD122" s="65"/>
      <c r="BE122" s="65"/>
      <c r="BF122" s="109"/>
      <c r="BG122" s="109"/>
      <c r="BH122" s="109"/>
      <c r="BI122" s="109"/>
      <c r="BJ122" s="109"/>
      <c r="BK122" s="109"/>
      <c r="BL122" s="109"/>
      <c r="BM122" s="109"/>
      <c r="BN122" s="109"/>
      <c r="BO122" s="109"/>
      <c r="BP122" s="109"/>
      <c r="BQ122" s="109"/>
      <c r="BR122" s="109"/>
      <c r="BS122" s="109"/>
      <c r="BT122" s="109"/>
      <c r="BU122" s="109"/>
      <c r="BV122" s="109"/>
      <c r="BW122" s="109"/>
      <c r="BX122" s="109"/>
      <c r="BY122" s="109"/>
      <c r="BZ122" s="109"/>
      <c r="CA122" s="109"/>
      <c r="CB122" s="109"/>
      <c r="CC122" s="109"/>
      <c r="CD122" s="109"/>
      <c r="CE122" s="109"/>
      <c r="CF122" s="109"/>
      <c r="CG122" s="109"/>
      <c r="CH122" s="109"/>
      <c r="CI122" s="109"/>
      <c r="CJ122" s="109"/>
      <c r="CK122" s="109"/>
      <c r="CL122" s="109"/>
      <c r="CM122" s="109"/>
      <c r="CN122" s="109"/>
      <c r="CO122" s="109"/>
      <c r="CP122" s="109"/>
      <c r="CQ122" s="109"/>
      <c r="CR122" s="109"/>
      <c r="CS122" s="109"/>
      <c r="CT122" s="109"/>
      <c r="CU122" s="109"/>
      <c r="CV122" s="109"/>
      <c r="CW122" s="109"/>
      <c r="CX122" s="109"/>
      <c r="CY122" s="109"/>
      <c r="CZ122" s="109"/>
      <c r="DA122" s="109"/>
      <c r="DB122" s="109"/>
      <c r="DC122" s="109"/>
      <c r="DD122" s="109"/>
      <c r="DE122" s="109"/>
      <c r="DF122" s="109"/>
      <c r="DG122" s="109"/>
      <c r="DH122" s="109"/>
      <c r="DI122" s="109"/>
      <c r="DJ122" s="109"/>
      <c r="DK122" s="109"/>
      <c r="DL122" s="109"/>
      <c r="DM122" s="109"/>
      <c r="DN122" s="109"/>
      <c r="DO122" s="109"/>
      <c r="DP122" s="109"/>
      <c r="DQ122" s="109"/>
      <c r="DR122" s="109"/>
      <c r="DS122" s="109"/>
    </row>
    <row r="123" spans="1:123" s="8" customFormat="1">
      <c r="A123" s="65" t="s">
        <v>50</v>
      </c>
      <c r="B123" s="65"/>
      <c r="C123" s="65"/>
      <c r="D123" s="65"/>
      <c r="E123" s="65"/>
      <c r="F123" s="65"/>
      <c r="G123" s="65"/>
      <c r="H123" s="65"/>
      <c r="I123" s="64" t="s">
        <v>195</v>
      </c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5" t="s">
        <v>196</v>
      </c>
      <c r="AQ123" s="65"/>
      <c r="AR123" s="65"/>
      <c r="AS123" s="65"/>
      <c r="AT123" s="65"/>
      <c r="AU123" s="65"/>
      <c r="AV123" s="65"/>
      <c r="AW123" s="65"/>
      <c r="AX123" s="65"/>
      <c r="AY123" s="65"/>
      <c r="AZ123" s="65"/>
      <c r="BA123" s="65"/>
      <c r="BB123" s="65"/>
      <c r="BC123" s="65"/>
      <c r="BD123" s="65"/>
      <c r="BE123" s="65"/>
      <c r="BF123" s="109"/>
      <c r="BG123" s="109"/>
      <c r="BH123" s="109"/>
      <c r="BI123" s="109"/>
      <c r="BJ123" s="109"/>
      <c r="BK123" s="109"/>
      <c r="BL123" s="109"/>
      <c r="BM123" s="109"/>
      <c r="BN123" s="109"/>
      <c r="BO123" s="109"/>
      <c r="BP123" s="109"/>
      <c r="BQ123" s="109"/>
      <c r="BR123" s="109"/>
      <c r="BS123" s="109"/>
      <c r="BT123" s="109"/>
      <c r="BU123" s="109"/>
      <c r="BV123" s="109"/>
      <c r="BW123" s="109"/>
      <c r="BX123" s="109"/>
      <c r="BY123" s="109"/>
      <c r="BZ123" s="109"/>
      <c r="CA123" s="109"/>
      <c r="CB123" s="109"/>
      <c r="CC123" s="109"/>
      <c r="CD123" s="109"/>
      <c r="CE123" s="109"/>
      <c r="CF123" s="109"/>
      <c r="CG123" s="109"/>
      <c r="CH123" s="109"/>
      <c r="CI123" s="109"/>
      <c r="CJ123" s="109"/>
      <c r="CK123" s="109"/>
      <c r="CL123" s="109"/>
      <c r="CM123" s="109"/>
      <c r="CN123" s="109"/>
      <c r="CO123" s="109"/>
      <c r="CP123" s="109"/>
      <c r="CQ123" s="109"/>
      <c r="CR123" s="109"/>
      <c r="CS123" s="109"/>
      <c r="CT123" s="109"/>
      <c r="CU123" s="109"/>
      <c r="CV123" s="109"/>
      <c r="CW123" s="109"/>
      <c r="CX123" s="109"/>
      <c r="CY123" s="109"/>
      <c r="CZ123" s="109"/>
      <c r="DA123" s="109"/>
      <c r="DB123" s="109"/>
      <c r="DC123" s="109"/>
      <c r="DD123" s="109"/>
      <c r="DE123" s="109"/>
      <c r="DF123" s="109"/>
      <c r="DG123" s="109"/>
      <c r="DH123" s="109"/>
      <c r="DI123" s="109"/>
      <c r="DJ123" s="109"/>
      <c r="DK123" s="109"/>
      <c r="DL123" s="109"/>
      <c r="DM123" s="109"/>
      <c r="DN123" s="109"/>
      <c r="DO123" s="109"/>
      <c r="DP123" s="109"/>
      <c r="DQ123" s="109"/>
      <c r="DR123" s="109"/>
      <c r="DS123" s="109"/>
    </row>
    <row r="124" spans="1:123" s="8" customFormat="1">
      <c r="A124" s="65"/>
      <c r="B124" s="65"/>
      <c r="C124" s="65"/>
      <c r="D124" s="65"/>
      <c r="E124" s="65"/>
      <c r="F124" s="65"/>
      <c r="G124" s="65"/>
      <c r="H124" s="65"/>
      <c r="I124" s="64" t="s">
        <v>184</v>
      </c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5"/>
      <c r="AQ124" s="65"/>
      <c r="AR124" s="65"/>
      <c r="AS124" s="65"/>
      <c r="AT124" s="65"/>
      <c r="AU124" s="65"/>
      <c r="AV124" s="65"/>
      <c r="AW124" s="65"/>
      <c r="AX124" s="65"/>
      <c r="AY124" s="65"/>
      <c r="AZ124" s="65"/>
      <c r="BA124" s="65"/>
      <c r="BB124" s="65"/>
      <c r="BC124" s="65"/>
      <c r="BD124" s="65"/>
      <c r="BE124" s="65"/>
      <c r="BF124" s="109"/>
      <c r="BG124" s="109"/>
      <c r="BH124" s="109"/>
      <c r="BI124" s="109"/>
      <c r="BJ124" s="109"/>
      <c r="BK124" s="109"/>
      <c r="BL124" s="109"/>
      <c r="BM124" s="109"/>
      <c r="BN124" s="109"/>
      <c r="BO124" s="109"/>
      <c r="BP124" s="109"/>
      <c r="BQ124" s="109"/>
      <c r="BR124" s="109"/>
      <c r="BS124" s="109"/>
      <c r="BT124" s="109"/>
      <c r="BU124" s="109"/>
      <c r="BV124" s="109"/>
      <c r="BW124" s="109"/>
      <c r="BX124" s="109"/>
      <c r="BY124" s="109"/>
      <c r="BZ124" s="109"/>
      <c r="CA124" s="109"/>
      <c r="CB124" s="109"/>
      <c r="CC124" s="109"/>
      <c r="CD124" s="109"/>
      <c r="CE124" s="109"/>
      <c r="CF124" s="109"/>
      <c r="CG124" s="109"/>
      <c r="CH124" s="109"/>
      <c r="CI124" s="109"/>
      <c r="CJ124" s="109"/>
      <c r="CK124" s="109"/>
      <c r="CL124" s="109"/>
      <c r="CM124" s="109"/>
      <c r="CN124" s="109"/>
      <c r="CO124" s="109"/>
      <c r="CP124" s="109"/>
      <c r="CQ124" s="109"/>
      <c r="CR124" s="109"/>
      <c r="CS124" s="109"/>
      <c r="CT124" s="109"/>
      <c r="CU124" s="109"/>
      <c r="CV124" s="109"/>
      <c r="CW124" s="109"/>
      <c r="CX124" s="109"/>
      <c r="CY124" s="109"/>
      <c r="CZ124" s="109"/>
      <c r="DA124" s="109"/>
      <c r="DB124" s="109"/>
      <c r="DC124" s="109"/>
      <c r="DD124" s="109"/>
      <c r="DE124" s="109"/>
      <c r="DF124" s="109"/>
      <c r="DG124" s="109"/>
      <c r="DH124" s="109"/>
      <c r="DI124" s="109"/>
      <c r="DJ124" s="109"/>
      <c r="DK124" s="109"/>
      <c r="DL124" s="109"/>
      <c r="DM124" s="109"/>
      <c r="DN124" s="109"/>
      <c r="DO124" s="109"/>
      <c r="DP124" s="109"/>
      <c r="DQ124" s="109"/>
      <c r="DR124" s="109"/>
      <c r="DS124" s="109"/>
    </row>
    <row r="125" spans="1:123" s="8" customFormat="1">
      <c r="A125" s="65" t="s">
        <v>53</v>
      </c>
      <c r="B125" s="65"/>
      <c r="C125" s="65"/>
      <c r="D125" s="65"/>
      <c r="E125" s="65"/>
      <c r="F125" s="65"/>
      <c r="G125" s="65"/>
      <c r="H125" s="65"/>
      <c r="I125" s="64" t="s">
        <v>197</v>
      </c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5" t="s">
        <v>196</v>
      </c>
      <c r="AQ125" s="65"/>
      <c r="AR125" s="65"/>
      <c r="AS125" s="65"/>
      <c r="AT125" s="65"/>
      <c r="AU125" s="65"/>
      <c r="AV125" s="65"/>
      <c r="AW125" s="65"/>
      <c r="AX125" s="65"/>
      <c r="AY125" s="65"/>
      <c r="AZ125" s="65"/>
      <c r="BA125" s="65"/>
      <c r="BB125" s="65"/>
      <c r="BC125" s="65"/>
      <c r="BD125" s="65"/>
      <c r="BE125" s="65"/>
      <c r="BF125" s="109"/>
      <c r="BG125" s="109"/>
      <c r="BH125" s="109"/>
      <c r="BI125" s="109"/>
      <c r="BJ125" s="109"/>
      <c r="BK125" s="109"/>
      <c r="BL125" s="109"/>
      <c r="BM125" s="109"/>
      <c r="BN125" s="109"/>
      <c r="BO125" s="109"/>
      <c r="BP125" s="109"/>
      <c r="BQ125" s="109"/>
      <c r="BR125" s="109"/>
      <c r="BS125" s="109"/>
      <c r="BT125" s="109"/>
      <c r="BU125" s="109"/>
      <c r="BV125" s="109"/>
      <c r="BW125" s="109"/>
      <c r="BX125" s="109"/>
      <c r="BY125" s="109"/>
      <c r="BZ125" s="109"/>
      <c r="CA125" s="109"/>
      <c r="CB125" s="109"/>
      <c r="CC125" s="109"/>
      <c r="CD125" s="109"/>
      <c r="CE125" s="109"/>
      <c r="CF125" s="109"/>
      <c r="CG125" s="109"/>
      <c r="CH125" s="109"/>
      <c r="CI125" s="109"/>
      <c r="CJ125" s="109"/>
      <c r="CK125" s="109"/>
      <c r="CL125" s="109"/>
      <c r="CM125" s="109"/>
      <c r="CN125" s="109"/>
      <c r="CO125" s="109"/>
      <c r="CP125" s="109"/>
      <c r="CQ125" s="109"/>
      <c r="CR125" s="109"/>
      <c r="CS125" s="109"/>
      <c r="CT125" s="109"/>
      <c r="CU125" s="109"/>
      <c r="CV125" s="109"/>
      <c r="CW125" s="109"/>
      <c r="CX125" s="109"/>
      <c r="CY125" s="109"/>
      <c r="CZ125" s="109"/>
      <c r="DA125" s="109"/>
      <c r="DB125" s="109"/>
      <c r="DC125" s="109"/>
      <c r="DD125" s="109"/>
      <c r="DE125" s="109"/>
      <c r="DF125" s="109"/>
      <c r="DG125" s="109"/>
      <c r="DH125" s="109"/>
      <c r="DI125" s="109"/>
      <c r="DJ125" s="109"/>
      <c r="DK125" s="109"/>
      <c r="DL125" s="109"/>
      <c r="DM125" s="109"/>
      <c r="DN125" s="109"/>
      <c r="DO125" s="109"/>
      <c r="DP125" s="109"/>
      <c r="DQ125" s="109"/>
      <c r="DR125" s="109"/>
      <c r="DS125" s="109"/>
    </row>
    <row r="126" spans="1:123" s="8" customFormat="1">
      <c r="A126" s="65"/>
      <c r="B126" s="65"/>
      <c r="C126" s="65"/>
      <c r="D126" s="65"/>
      <c r="E126" s="65"/>
      <c r="F126" s="65"/>
      <c r="G126" s="65"/>
      <c r="H126" s="65"/>
      <c r="I126" s="64" t="s">
        <v>168</v>
      </c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5"/>
      <c r="AQ126" s="65"/>
      <c r="AR126" s="65"/>
      <c r="AS126" s="65"/>
      <c r="AT126" s="65"/>
      <c r="AU126" s="65"/>
      <c r="AV126" s="65"/>
      <c r="AW126" s="65"/>
      <c r="AX126" s="65"/>
      <c r="AY126" s="65"/>
      <c r="AZ126" s="65"/>
      <c r="BA126" s="65"/>
      <c r="BB126" s="65"/>
      <c r="BC126" s="65"/>
      <c r="BD126" s="65"/>
      <c r="BE126" s="65"/>
      <c r="BF126" s="109"/>
      <c r="BG126" s="109"/>
      <c r="BH126" s="109"/>
      <c r="BI126" s="109"/>
      <c r="BJ126" s="109"/>
      <c r="BK126" s="109"/>
      <c r="BL126" s="109"/>
      <c r="BM126" s="109"/>
      <c r="BN126" s="109"/>
      <c r="BO126" s="109"/>
      <c r="BP126" s="109"/>
      <c r="BQ126" s="109"/>
      <c r="BR126" s="109"/>
      <c r="BS126" s="109"/>
      <c r="BT126" s="109"/>
      <c r="BU126" s="109"/>
      <c r="BV126" s="109"/>
      <c r="BW126" s="109"/>
      <c r="BX126" s="109"/>
      <c r="BY126" s="109"/>
      <c r="BZ126" s="109"/>
      <c r="CA126" s="109"/>
      <c r="CB126" s="109"/>
      <c r="CC126" s="109"/>
      <c r="CD126" s="109"/>
      <c r="CE126" s="109"/>
      <c r="CF126" s="109"/>
      <c r="CG126" s="109"/>
      <c r="CH126" s="109"/>
      <c r="CI126" s="109"/>
      <c r="CJ126" s="109"/>
      <c r="CK126" s="109"/>
      <c r="CL126" s="109"/>
      <c r="CM126" s="109"/>
      <c r="CN126" s="109"/>
      <c r="CO126" s="109"/>
      <c r="CP126" s="109"/>
      <c r="CQ126" s="109"/>
      <c r="CR126" s="109"/>
      <c r="CS126" s="109"/>
      <c r="CT126" s="109"/>
      <c r="CU126" s="109"/>
      <c r="CV126" s="109"/>
      <c r="CW126" s="109"/>
      <c r="CX126" s="109"/>
      <c r="CY126" s="109"/>
      <c r="CZ126" s="109"/>
      <c r="DA126" s="109"/>
      <c r="DB126" s="109"/>
      <c r="DC126" s="109"/>
      <c r="DD126" s="109"/>
      <c r="DE126" s="109"/>
      <c r="DF126" s="109"/>
      <c r="DG126" s="109"/>
      <c r="DH126" s="109"/>
      <c r="DI126" s="109"/>
      <c r="DJ126" s="109"/>
      <c r="DK126" s="109"/>
      <c r="DL126" s="109"/>
      <c r="DM126" s="109"/>
      <c r="DN126" s="109"/>
      <c r="DO126" s="109"/>
      <c r="DP126" s="109"/>
      <c r="DQ126" s="109"/>
      <c r="DR126" s="109"/>
      <c r="DS126" s="109"/>
    </row>
    <row r="127" spans="1:123" s="8" customFormat="1">
      <c r="A127" s="65"/>
      <c r="B127" s="65"/>
      <c r="C127" s="65"/>
      <c r="D127" s="65"/>
      <c r="E127" s="65"/>
      <c r="F127" s="65"/>
      <c r="G127" s="65"/>
      <c r="H127" s="65"/>
      <c r="I127" s="64" t="s">
        <v>128</v>
      </c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5"/>
      <c r="AQ127" s="65"/>
      <c r="AR127" s="65"/>
      <c r="AS127" s="65"/>
      <c r="AT127" s="65"/>
      <c r="AU127" s="65"/>
      <c r="AV127" s="65"/>
      <c r="AW127" s="65"/>
      <c r="AX127" s="65"/>
      <c r="AY127" s="65"/>
      <c r="AZ127" s="65"/>
      <c r="BA127" s="65"/>
      <c r="BB127" s="65"/>
      <c r="BC127" s="65"/>
      <c r="BD127" s="65"/>
      <c r="BE127" s="65"/>
      <c r="BF127" s="109"/>
      <c r="BG127" s="109"/>
      <c r="BH127" s="109"/>
      <c r="BI127" s="109"/>
      <c r="BJ127" s="109"/>
      <c r="BK127" s="109"/>
      <c r="BL127" s="109"/>
      <c r="BM127" s="109"/>
      <c r="BN127" s="109"/>
      <c r="BO127" s="109"/>
      <c r="BP127" s="109"/>
      <c r="BQ127" s="109"/>
      <c r="BR127" s="109"/>
      <c r="BS127" s="109"/>
      <c r="BT127" s="109"/>
      <c r="BU127" s="109"/>
      <c r="BV127" s="109"/>
      <c r="BW127" s="109"/>
      <c r="BX127" s="109"/>
      <c r="BY127" s="109"/>
      <c r="BZ127" s="109"/>
      <c r="CA127" s="109"/>
      <c r="CB127" s="109"/>
      <c r="CC127" s="109"/>
      <c r="CD127" s="109"/>
      <c r="CE127" s="109"/>
      <c r="CF127" s="109"/>
      <c r="CG127" s="109"/>
      <c r="CH127" s="109"/>
      <c r="CI127" s="109"/>
      <c r="CJ127" s="109"/>
      <c r="CK127" s="109"/>
      <c r="CL127" s="109"/>
      <c r="CM127" s="109"/>
      <c r="CN127" s="109"/>
      <c r="CO127" s="109"/>
      <c r="CP127" s="109"/>
      <c r="CQ127" s="109"/>
      <c r="CR127" s="109"/>
      <c r="CS127" s="109"/>
      <c r="CT127" s="109"/>
      <c r="CU127" s="109"/>
      <c r="CV127" s="109"/>
      <c r="CW127" s="109"/>
      <c r="CX127" s="109"/>
      <c r="CY127" s="109"/>
      <c r="CZ127" s="109"/>
      <c r="DA127" s="109"/>
      <c r="DB127" s="109"/>
      <c r="DC127" s="109"/>
      <c r="DD127" s="109"/>
      <c r="DE127" s="109"/>
      <c r="DF127" s="109"/>
      <c r="DG127" s="109"/>
      <c r="DH127" s="109"/>
      <c r="DI127" s="109"/>
      <c r="DJ127" s="109"/>
      <c r="DK127" s="109"/>
      <c r="DL127" s="109"/>
      <c r="DM127" s="109"/>
      <c r="DN127" s="109"/>
      <c r="DO127" s="109"/>
      <c r="DP127" s="109"/>
      <c r="DQ127" s="109"/>
      <c r="DR127" s="109"/>
      <c r="DS127" s="109"/>
    </row>
    <row r="128" spans="1:123" s="8" customFormat="1">
      <c r="A128" s="65"/>
      <c r="B128" s="65"/>
      <c r="C128" s="65"/>
      <c r="D128" s="65"/>
      <c r="E128" s="65"/>
      <c r="F128" s="65"/>
      <c r="G128" s="65"/>
      <c r="H128" s="65"/>
      <c r="I128" s="64" t="s">
        <v>169</v>
      </c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5"/>
      <c r="AQ128" s="65"/>
      <c r="AR128" s="65"/>
      <c r="AS128" s="65"/>
      <c r="AT128" s="65"/>
      <c r="AU128" s="65"/>
      <c r="AV128" s="65"/>
      <c r="AW128" s="65"/>
      <c r="AX128" s="65"/>
      <c r="AY128" s="65"/>
      <c r="AZ128" s="65"/>
      <c r="BA128" s="65"/>
      <c r="BB128" s="65"/>
      <c r="BC128" s="65"/>
      <c r="BD128" s="65"/>
      <c r="BE128" s="65"/>
      <c r="BF128" s="109"/>
      <c r="BG128" s="109"/>
      <c r="BH128" s="109"/>
      <c r="BI128" s="109"/>
      <c r="BJ128" s="109"/>
      <c r="BK128" s="109"/>
      <c r="BL128" s="109"/>
      <c r="BM128" s="109"/>
      <c r="BN128" s="109"/>
      <c r="BO128" s="109"/>
      <c r="BP128" s="109"/>
      <c r="BQ128" s="109"/>
      <c r="BR128" s="109"/>
      <c r="BS128" s="109"/>
      <c r="BT128" s="109"/>
      <c r="BU128" s="109"/>
      <c r="BV128" s="109"/>
      <c r="BW128" s="109"/>
      <c r="BX128" s="109"/>
      <c r="BY128" s="109"/>
      <c r="BZ128" s="109"/>
      <c r="CA128" s="109"/>
      <c r="CB128" s="109"/>
      <c r="CC128" s="109"/>
      <c r="CD128" s="109"/>
      <c r="CE128" s="109"/>
      <c r="CF128" s="109"/>
      <c r="CG128" s="109"/>
      <c r="CH128" s="109"/>
      <c r="CI128" s="109"/>
      <c r="CJ128" s="109"/>
      <c r="CK128" s="109"/>
      <c r="CL128" s="109"/>
      <c r="CM128" s="109"/>
      <c r="CN128" s="109"/>
      <c r="CO128" s="109"/>
      <c r="CP128" s="109"/>
      <c r="CQ128" s="109"/>
      <c r="CR128" s="109"/>
      <c r="CS128" s="109"/>
      <c r="CT128" s="109"/>
      <c r="CU128" s="109"/>
      <c r="CV128" s="109"/>
      <c r="CW128" s="109"/>
      <c r="CX128" s="109"/>
      <c r="CY128" s="109"/>
      <c r="CZ128" s="109"/>
      <c r="DA128" s="109"/>
      <c r="DB128" s="109"/>
      <c r="DC128" s="109"/>
      <c r="DD128" s="109"/>
      <c r="DE128" s="109"/>
      <c r="DF128" s="109"/>
      <c r="DG128" s="109"/>
      <c r="DH128" s="109"/>
      <c r="DI128" s="109"/>
      <c r="DJ128" s="109"/>
      <c r="DK128" s="109"/>
      <c r="DL128" s="109"/>
      <c r="DM128" s="109"/>
      <c r="DN128" s="109"/>
      <c r="DO128" s="109"/>
      <c r="DP128" s="109"/>
      <c r="DQ128" s="109"/>
      <c r="DR128" s="109"/>
      <c r="DS128" s="109"/>
    </row>
    <row r="129" spans="1:123" s="8" customFormat="1">
      <c r="A129" s="65"/>
      <c r="B129" s="65"/>
      <c r="C129" s="65"/>
      <c r="D129" s="65"/>
      <c r="E129" s="65"/>
      <c r="F129" s="65"/>
      <c r="G129" s="65"/>
      <c r="H129" s="65"/>
      <c r="I129" s="64" t="s">
        <v>170</v>
      </c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5"/>
      <c r="AQ129" s="65"/>
      <c r="AR129" s="65"/>
      <c r="AS129" s="65"/>
      <c r="AT129" s="65"/>
      <c r="AU129" s="65"/>
      <c r="AV129" s="65"/>
      <c r="AW129" s="65"/>
      <c r="AX129" s="65"/>
      <c r="AY129" s="65"/>
      <c r="AZ129" s="65"/>
      <c r="BA129" s="65"/>
      <c r="BB129" s="65"/>
      <c r="BC129" s="65"/>
      <c r="BD129" s="65"/>
      <c r="BE129" s="65"/>
      <c r="BF129" s="109"/>
      <c r="BG129" s="109"/>
      <c r="BH129" s="109"/>
      <c r="BI129" s="109"/>
      <c r="BJ129" s="109"/>
      <c r="BK129" s="109"/>
      <c r="BL129" s="109"/>
      <c r="BM129" s="109"/>
      <c r="BN129" s="109"/>
      <c r="BO129" s="109"/>
      <c r="BP129" s="109"/>
      <c r="BQ129" s="109"/>
      <c r="BR129" s="109"/>
      <c r="BS129" s="109"/>
      <c r="BT129" s="109"/>
      <c r="BU129" s="109"/>
      <c r="BV129" s="109"/>
      <c r="BW129" s="109"/>
      <c r="BX129" s="109"/>
      <c r="BY129" s="109"/>
      <c r="BZ129" s="109"/>
      <c r="CA129" s="109"/>
      <c r="CB129" s="109"/>
      <c r="CC129" s="109"/>
      <c r="CD129" s="109"/>
      <c r="CE129" s="109"/>
      <c r="CF129" s="109"/>
      <c r="CG129" s="109"/>
      <c r="CH129" s="109"/>
      <c r="CI129" s="109"/>
      <c r="CJ129" s="109"/>
      <c r="CK129" s="109"/>
      <c r="CL129" s="109"/>
      <c r="CM129" s="109"/>
      <c r="CN129" s="109"/>
      <c r="CO129" s="109"/>
      <c r="CP129" s="109"/>
      <c r="CQ129" s="109"/>
      <c r="CR129" s="109"/>
      <c r="CS129" s="109"/>
      <c r="CT129" s="109"/>
      <c r="CU129" s="109"/>
      <c r="CV129" s="109"/>
      <c r="CW129" s="109"/>
      <c r="CX129" s="109"/>
      <c r="CY129" s="109"/>
      <c r="CZ129" s="109"/>
      <c r="DA129" s="109"/>
      <c r="DB129" s="109"/>
      <c r="DC129" s="109"/>
      <c r="DD129" s="109"/>
      <c r="DE129" s="109"/>
      <c r="DF129" s="109"/>
      <c r="DG129" s="109"/>
      <c r="DH129" s="109"/>
      <c r="DI129" s="109"/>
      <c r="DJ129" s="109"/>
      <c r="DK129" s="109"/>
      <c r="DL129" s="109"/>
      <c r="DM129" s="109"/>
      <c r="DN129" s="109"/>
      <c r="DO129" s="109"/>
      <c r="DP129" s="109"/>
      <c r="DQ129" s="109"/>
      <c r="DR129" s="109"/>
      <c r="DS129" s="109"/>
    </row>
    <row r="130" spans="1:123" s="8" customFormat="1">
      <c r="A130" s="65"/>
      <c r="B130" s="65"/>
      <c r="C130" s="65"/>
      <c r="D130" s="65"/>
      <c r="E130" s="65"/>
      <c r="F130" s="65"/>
      <c r="G130" s="65"/>
      <c r="H130" s="65"/>
      <c r="I130" s="64" t="s">
        <v>171</v>
      </c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5" t="s">
        <v>196</v>
      </c>
      <c r="AQ130" s="65"/>
      <c r="AR130" s="65"/>
      <c r="AS130" s="65"/>
      <c r="AT130" s="65"/>
      <c r="AU130" s="65"/>
      <c r="AV130" s="65"/>
      <c r="AW130" s="65"/>
      <c r="AX130" s="65"/>
      <c r="AY130" s="65"/>
      <c r="AZ130" s="65"/>
      <c r="BA130" s="65"/>
      <c r="BB130" s="65"/>
      <c r="BC130" s="65"/>
      <c r="BD130" s="65"/>
      <c r="BE130" s="65"/>
      <c r="BF130" s="109"/>
      <c r="BG130" s="109"/>
      <c r="BH130" s="109"/>
      <c r="BI130" s="109"/>
      <c r="BJ130" s="109"/>
      <c r="BK130" s="109"/>
      <c r="BL130" s="109"/>
      <c r="BM130" s="109"/>
      <c r="BN130" s="109"/>
      <c r="BO130" s="109"/>
      <c r="BP130" s="109"/>
      <c r="BQ130" s="109"/>
      <c r="BR130" s="109"/>
      <c r="BS130" s="109"/>
      <c r="BT130" s="109"/>
      <c r="BU130" s="109"/>
      <c r="BV130" s="109"/>
      <c r="BW130" s="109"/>
      <c r="BX130" s="109"/>
      <c r="BY130" s="109"/>
      <c r="BZ130" s="109"/>
      <c r="CA130" s="109"/>
      <c r="CB130" s="109"/>
      <c r="CC130" s="109"/>
      <c r="CD130" s="109"/>
      <c r="CE130" s="109"/>
      <c r="CF130" s="109"/>
      <c r="CG130" s="109"/>
      <c r="CH130" s="109"/>
      <c r="CI130" s="109"/>
      <c r="CJ130" s="109"/>
      <c r="CK130" s="109"/>
      <c r="CL130" s="109"/>
      <c r="CM130" s="109"/>
      <c r="CN130" s="109"/>
      <c r="CO130" s="109"/>
      <c r="CP130" s="109"/>
      <c r="CQ130" s="109"/>
      <c r="CR130" s="109"/>
      <c r="CS130" s="109"/>
      <c r="CT130" s="109"/>
      <c r="CU130" s="109"/>
      <c r="CV130" s="109"/>
      <c r="CW130" s="109"/>
      <c r="CX130" s="109"/>
      <c r="CY130" s="109"/>
      <c r="CZ130" s="109"/>
      <c r="DA130" s="109"/>
      <c r="DB130" s="109"/>
      <c r="DC130" s="109"/>
      <c r="DD130" s="109"/>
      <c r="DE130" s="109"/>
      <c r="DF130" s="109"/>
      <c r="DG130" s="109"/>
      <c r="DH130" s="109"/>
      <c r="DI130" s="109"/>
      <c r="DJ130" s="109"/>
      <c r="DK130" s="109"/>
      <c r="DL130" s="109"/>
      <c r="DM130" s="109"/>
      <c r="DN130" s="109"/>
      <c r="DO130" s="109"/>
      <c r="DP130" s="109"/>
      <c r="DQ130" s="109"/>
      <c r="DR130" s="109"/>
      <c r="DS130" s="109"/>
    </row>
    <row r="131" spans="1:123" s="8" customFormat="1">
      <c r="A131" s="65"/>
      <c r="B131" s="65"/>
      <c r="C131" s="65"/>
      <c r="D131" s="65"/>
      <c r="E131" s="65"/>
      <c r="F131" s="65"/>
      <c r="G131" s="65"/>
      <c r="H131" s="65"/>
      <c r="I131" s="64" t="s">
        <v>172</v>
      </c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5" t="s">
        <v>196</v>
      </c>
      <c r="AQ131" s="65"/>
      <c r="AR131" s="65"/>
      <c r="AS131" s="65"/>
      <c r="AT131" s="65"/>
      <c r="AU131" s="65"/>
      <c r="AV131" s="65"/>
      <c r="AW131" s="65"/>
      <c r="AX131" s="65"/>
      <c r="AY131" s="65"/>
      <c r="AZ131" s="65"/>
      <c r="BA131" s="65"/>
      <c r="BB131" s="65"/>
      <c r="BC131" s="65"/>
      <c r="BD131" s="65"/>
      <c r="BE131" s="65"/>
      <c r="BF131" s="109"/>
      <c r="BG131" s="109"/>
      <c r="BH131" s="109"/>
      <c r="BI131" s="109"/>
      <c r="BJ131" s="109"/>
      <c r="BK131" s="109"/>
      <c r="BL131" s="109"/>
      <c r="BM131" s="109"/>
      <c r="BN131" s="109"/>
      <c r="BO131" s="109"/>
      <c r="BP131" s="109"/>
      <c r="BQ131" s="109"/>
      <c r="BR131" s="109"/>
      <c r="BS131" s="109"/>
      <c r="BT131" s="109"/>
      <c r="BU131" s="109"/>
      <c r="BV131" s="109"/>
      <c r="BW131" s="109"/>
      <c r="BX131" s="109"/>
      <c r="BY131" s="109"/>
      <c r="BZ131" s="109"/>
      <c r="CA131" s="109"/>
      <c r="CB131" s="109"/>
      <c r="CC131" s="109"/>
      <c r="CD131" s="109"/>
      <c r="CE131" s="109"/>
      <c r="CF131" s="109"/>
      <c r="CG131" s="109"/>
      <c r="CH131" s="109"/>
      <c r="CI131" s="109"/>
      <c r="CJ131" s="109"/>
      <c r="CK131" s="109"/>
      <c r="CL131" s="109"/>
      <c r="CM131" s="109"/>
      <c r="CN131" s="109"/>
      <c r="CO131" s="109"/>
      <c r="CP131" s="109"/>
      <c r="CQ131" s="109"/>
      <c r="CR131" s="109"/>
      <c r="CS131" s="109"/>
      <c r="CT131" s="109"/>
      <c r="CU131" s="109"/>
      <c r="CV131" s="109"/>
      <c r="CW131" s="109"/>
      <c r="CX131" s="109"/>
      <c r="CY131" s="109"/>
      <c r="CZ131" s="109"/>
      <c r="DA131" s="109"/>
      <c r="DB131" s="109"/>
      <c r="DC131" s="109"/>
      <c r="DD131" s="109"/>
      <c r="DE131" s="109"/>
      <c r="DF131" s="109"/>
      <c r="DG131" s="109"/>
      <c r="DH131" s="109"/>
      <c r="DI131" s="109"/>
      <c r="DJ131" s="109"/>
      <c r="DK131" s="109"/>
      <c r="DL131" s="109"/>
      <c r="DM131" s="109"/>
      <c r="DN131" s="109"/>
      <c r="DO131" s="109"/>
      <c r="DP131" s="109"/>
      <c r="DQ131" s="109"/>
      <c r="DR131" s="109"/>
      <c r="DS131" s="109"/>
    </row>
    <row r="132" spans="1:123" s="8" customFormat="1">
      <c r="A132" s="65"/>
      <c r="B132" s="65"/>
      <c r="C132" s="65"/>
      <c r="D132" s="65"/>
      <c r="E132" s="65"/>
      <c r="F132" s="65"/>
      <c r="G132" s="65"/>
      <c r="H132" s="65"/>
      <c r="I132" s="64" t="s">
        <v>173</v>
      </c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5" t="s">
        <v>196</v>
      </c>
      <c r="AQ132" s="65"/>
      <c r="AR132" s="65"/>
      <c r="AS132" s="65"/>
      <c r="AT132" s="65"/>
      <c r="AU132" s="65"/>
      <c r="AV132" s="65"/>
      <c r="AW132" s="65"/>
      <c r="AX132" s="65"/>
      <c r="AY132" s="65"/>
      <c r="AZ132" s="65"/>
      <c r="BA132" s="65"/>
      <c r="BB132" s="65"/>
      <c r="BC132" s="65"/>
      <c r="BD132" s="65"/>
      <c r="BE132" s="65"/>
      <c r="BF132" s="109"/>
      <c r="BG132" s="109"/>
      <c r="BH132" s="109"/>
      <c r="BI132" s="109"/>
      <c r="BJ132" s="109"/>
      <c r="BK132" s="109"/>
      <c r="BL132" s="109"/>
      <c r="BM132" s="109"/>
      <c r="BN132" s="109"/>
      <c r="BO132" s="109"/>
      <c r="BP132" s="109"/>
      <c r="BQ132" s="109"/>
      <c r="BR132" s="109"/>
      <c r="BS132" s="109"/>
      <c r="BT132" s="109"/>
      <c r="BU132" s="109"/>
      <c r="BV132" s="109"/>
      <c r="BW132" s="109"/>
      <c r="BX132" s="109"/>
      <c r="BY132" s="109"/>
      <c r="BZ132" s="109"/>
      <c r="CA132" s="109"/>
      <c r="CB132" s="109"/>
      <c r="CC132" s="109"/>
      <c r="CD132" s="109"/>
      <c r="CE132" s="109"/>
      <c r="CF132" s="109"/>
      <c r="CG132" s="109"/>
      <c r="CH132" s="109"/>
      <c r="CI132" s="109"/>
      <c r="CJ132" s="109"/>
      <c r="CK132" s="109"/>
      <c r="CL132" s="109"/>
      <c r="CM132" s="109"/>
      <c r="CN132" s="109"/>
      <c r="CO132" s="109"/>
      <c r="CP132" s="109"/>
      <c r="CQ132" s="109"/>
      <c r="CR132" s="109"/>
      <c r="CS132" s="109"/>
      <c r="CT132" s="109"/>
      <c r="CU132" s="109"/>
      <c r="CV132" s="109"/>
      <c r="CW132" s="109"/>
      <c r="CX132" s="109"/>
      <c r="CY132" s="109"/>
      <c r="CZ132" s="109"/>
      <c r="DA132" s="109"/>
      <c r="DB132" s="109"/>
      <c r="DC132" s="109"/>
      <c r="DD132" s="109"/>
      <c r="DE132" s="109"/>
      <c r="DF132" s="109"/>
      <c r="DG132" s="109"/>
      <c r="DH132" s="109"/>
      <c r="DI132" s="109"/>
      <c r="DJ132" s="109"/>
      <c r="DK132" s="109"/>
      <c r="DL132" s="109"/>
      <c r="DM132" s="109"/>
      <c r="DN132" s="109"/>
      <c r="DO132" s="109"/>
      <c r="DP132" s="109"/>
      <c r="DQ132" s="109"/>
      <c r="DR132" s="109"/>
      <c r="DS132" s="109"/>
    </row>
    <row r="133" spans="1:123" s="8" customFormat="1">
      <c r="A133" s="65"/>
      <c r="B133" s="65"/>
      <c r="C133" s="65"/>
      <c r="D133" s="65"/>
      <c r="E133" s="65"/>
      <c r="F133" s="65"/>
      <c r="G133" s="65"/>
      <c r="H133" s="65"/>
      <c r="I133" s="64" t="s">
        <v>174</v>
      </c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5" t="s">
        <v>196</v>
      </c>
      <c r="AQ133" s="65"/>
      <c r="AR133" s="65"/>
      <c r="AS133" s="65"/>
      <c r="AT133" s="65"/>
      <c r="AU133" s="65"/>
      <c r="AV133" s="65"/>
      <c r="AW133" s="65"/>
      <c r="AX133" s="65"/>
      <c r="AY133" s="65"/>
      <c r="AZ133" s="65"/>
      <c r="BA133" s="65"/>
      <c r="BB133" s="65"/>
      <c r="BC133" s="65"/>
      <c r="BD133" s="65"/>
      <c r="BE133" s="65"/>
      <c r="BF133" s="109"/>
      <c r="BG133" s="109"/>
      <c r="BH133" s="109"/>
      <c r="BI133" s="109"/>
      <c r="BJ133" s="109"/>
      <c r="BK133" s="109"/>
      <c r="BL133" s="109"/>
      <c r="BM133" s="109"/>
      <c r="BN133" s="109"/>
      <c r="BO133" s="109"/>
      <c r="BP133" s="109"/>
      <c r="BQ133" s="109"/>
      <c r="BR133" s="109"/>
      <c r="BS133" s="109"/>
      <c r="BT133" s="109"/>
      <c r="BU133" s="109"/>
      <c r="BV133" s="109"/>
      <c r="BW133" s="109"/>
      <c r="BX133" s="109"/>
      <c r="BY133" s="109"/>
      <c r="BZ133" s="109"/>
      <c r="CA133" s="109"/>
      <c r="CB133" s="109"/>
      <c r="CC133" s="109"/>
      <c r="CD133" s="109"/>
      <c r="CE133" s="109"/>
      <c r="CF133" s="109"/>
      <c r="CG133" s="109"/>
      <c r="CH133" s="109"/>
      <c r="CI133" s="109"/>
      <c r="CJ133" s="109"/>
      <c r="CK133" s="109"/>
      <c r="CL133" s="109"/>
      <c r="CM133" s="109"/>
      <c r="CN133" s="109"/>
      <c r="CO133" s="109"/>
      <c r="CP133" s="109"/>
      <c r="CQ133" s="109"/>
      <c r="CR133" s="109"/>
      <c r="CS133" s="109"/>
      <c r="CT133" s="109"/>
      <c r="CU133" s="109"/>
      <c r="CV133" s="109"/>
      <c r="CW133" s="109"/>
      <c r="CX133" s="109"/>
      <c r="CY133" s="109"/>
      <c r="CZ133" s="109"/>
      <c r="DA133" s="109"/>
      <c r="DB133" s="109"/>
      <c r="DC133" s="109"/>
      <c r="DD133" s="109"/>
      <c r="DE133" s="109"/>
      <c r="DF133" s="109"/>
      <c r="DG133" s="109"/>
      <c r="DH133" s="109"/>
      <c r="DI133" s="109"/>
      <c r="DJ133" s="109"/>
      <c r="DK133" s="109"/>
      <c r="DL133" s="109"/>
      <c r="DM133" s="109"/>
      <c r="DN133" s="109"/>
      <c r="DO133" s="109"/>
      <c r="DP133" s="109"/>
      <c r="DQ133" s="109"/>
      <c r="DR133" s="109"/>
      <c r="DS133" s="109"/>
    </row>
    <row r="134" spans="1:123" s="8" customFormat="1">
      <c r="A134" s="65" t="s">
        <v>71</v>
      </c>
      <c r="B134" s="65"/>
      <c r="C134" s="65"/>
      <c r="D134" s="65"/>
      <c r="E134" s="65"/>
      <c r="F134" s="65"/>
      <c r="G134" s="65"/>
      <c r="H134" s="65"/>
      <c r="I134" s="64" t="s">
        <v>198</v>
      </c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5" t="s">
        <v>196</v>
      </c>
      <c r="AQ134" s="65"/>
      <c r="AR134" s="65"/>
      <c r="AS134" s="65"/>
      <c r="AT134" s="65"/>
      <c r="AU134" s="65"/>
      <c r="AV134" s="65"/>
      <c r="AW134" s="65"/>
      <c r="AX134" s="65"/>
      <c r="AY134" s="65"/>
      <c r="AZ134" s="65"/>
      <c r="BA134" s="65"/>
      <c r="BB134" s="65"/>
      <c r="BC134" s="65"/>
      <c r="BD134" s="65"/>
      <c r="BE134" s="65"/>
      <c r="BF134" s="109"/>
      <c r="BG134" s="109"/>
      <c r="BH134" s="109"/>
      <c r="BI134" s="109"/>
      <c r="BJ134" s="109"/>
      <c r="BK134" s="109"/>
      <c r="BL134" s="109"/>
      <c r="BM134" s="109"/>
      <c r="BN134" s="109"/>
      <c r="BO134" s="109"/>
      <c r="BP134" s="109"/>
      <c r="BQ134" s="109"/>
      <c r="BR134" s="109"/>
      <c r="BS134" s="109"/>
      <c r="BT134" s="109"/>
      <c r="BU134" s="109"/>
      <c r="BV134" s="109"/>
      <c r="BW134" s="109"/>
      <c r="BX134" s="109"/>
      <c r="BY134" s="109"/>
      <c r="BZ134" s="109"/>
      <c r="CA134" s="109"/>
      <c r="CB134" s="109"/>
      <c r="CC134" s="109"/>
      <c r="CD134" s="109"/>
      <c r="CE134" s="109"/>
      <c r="CF134" s="109"/>
      <c r="CG134" s="109"/>
      <c r="CH134" s="109"/>
      <c r="CI134" s="109"/>
      <c r="CJ134" s="109"/>
      <c r="CK134" s="109"/>
      <c r="CL134" s="109"/>
      <c r="CM134" s="109"/>
      <c r="CN134" s="109"/>
      <c r="CO134" s="109"/>
      <c r="CP134" s="109"/>
      <c r="CQ134" s="109"/>
      <c r="CR134" s="109"/>
      <c r="CS134" s="109"/>
      <c r="CT134" s="109"/>
      <c r="CU134" s="109"/>
      <c r="CV134" s="109"/>
      <c r="CW134" s="109"/>
      <c r="CX134" s="109"/>
      <c r="CY134" s="109"/>
      <c r="CZ134" s="109"/>
      <c r="DA134" s="109"/>
      <c r="DB134" s="109"/>
      <c r="DC134" s="109"/>
      <c r="DD134" s="109"/>
      <c r="DE134" s="109"/>
      <c r="DF134" s="109"/>
      <c r="DG134" s="109"/>
      <c r="DH134" s="109"/>
      <c r="DI134" s="109"/>
      <c r="DJ134" s="109"/>
      <c r="DK134" s="109"/>
      <c r="DL134" s="109"/>
      <c r="DM134" s="109"/>
      <c r="DN134" s="109"/>
      <c r="DO134" s="109"/>
      <c r="DP134" s="109"/>
      <c r="DQ134" s="109"/>
      <c r="DR134" s="109"/>
      <c r="DS134" s="109"/>
    </row>
    <row r="135" spans="1:123" s="8" customFormat="1">
      <c r="A135" s="65" t="s">
        <v>92</v>
      </c>
      <c r="B135" s="65"/>
      <c r="C135" s="65"/>
      <c r="D135" s="65"/>
      <c r="E135" s="65"/>
      <c r="F135" s="65"/>
      <c r="G135" s="65"/>
      <c r="H135" s="65"/>
      <c r="I135" s="64" t="s">
        <v>72</v>
      </c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5" t="s">
        <v>33</v>
      </c>
      <c r="AQ135" s="65"/>
      <c r="AR135" s="65"/>
      <c r="AS135" s="65"/>
      <c r="AT135" s="65"/>
      <c r="AU135" s="65"/>
      <c r="AV135" s="65"/>
      <c r="AW135" s="65"/>
      <c r="AX135" s="65"/>
      <c r="AY135" s="65"/>
      <c r="AZ135" s="65"/>
      <c r="BA135" s="65"/>
      <c r="BB135" s="65"/>
      <c r="BC135" s="65"/>
      <c r="BD135" s="65"/>
      <c r="BE135" s="65"/>
      <c r="BF135" s="109"/>
      <c r="BG135" s="109"/>
      <c r="BH135" s="109"/>
      <c r="BI135" s="109"/>
      <c r="BJ135" s="109"/>
      <c r="BK135" s="109"/>
      <c r="BL135" s="109"/>
      <c r="BM135" s="109"/>
      <c r="BN135" s="109"/>
      <c r="BO135" s="109"/>
      <c r="BP135" s="109"/>
      <c r="BQ135" s="109"/>
      <c r="BR135" s="109"/>
      <c r="BS135" s="109"/>
      <c r="BT135" s="109"/>
      <c r="BU135" s="109"/>
      <c r="BV135" s="109"/>
      <c r="BW135" s="109"/>
      <c r="BX135" s="109"/>
      <c r="BY135" s="109"/>
      <c r="BZ135" s="109"/>
      <c r="CA135" s="109"/>
      <c r="CB135" s="109"/>
      <c r="CC135" s="109"/>
      <c r="CD135" s="109"/>
      <c r="CE135" s="109"/>
      <c r="CF135" s="109"/>
      <c r="CG135" s="109"/>
      <c r="CH135" s="109"/>
      <c r="CI135" s="109"/>
      <c r="CJ135" s="109"/>
      <c r="CK135" s="109"/>
      <c r="CL135" s="109"/>
      <c r="CM135" s="109"/>
      <c r="CN135" s="109"/>
      <c r="CO135" s="109"/>
      <c r="CP135" s="109"/>
      <c r="CQ135" s="109"/>
      <c r="CR135" s="109"/>
      <c r="CS135" s="109"/>
      <c r="CT135" s="109"/>
      <c r="CU135" s="109"/>
      <c r="CV135" s="109"/>
      <c r="CW135" s="109"/>
      <c r="CX135" s="109"/>
      <c r="CY135" s="109"/>
      <c r="CZ135" s="109"/>
      <c r="DA135" s="109"/>
      <c r="DB135" s="109"/>
      <c r="DC135" s="109"/>
      <c r="DD135" s="109"/>
      <c r="DE135" s="109"/>
      <c r="DF135" s="109"/>
      <c r="DG135" s="109"/>
      <c r="DH135" s="109"/>
      <c r="DI135" s="109"/>
      <c r="DJ135" s="109"/>
      <c r="DK135" s="109"/>
      <c r="DL135" s="109"/>
      <c r="DM135" s="109"/>
      <c r="DN135" s="109"/>
      <c r="DO135" s="109"/>
      <c r="DP135" s="109"/>
      <c r="DQ135" s="109"/>
      <c r="DR135" s="109"/>
      <c r="DS135" s="109"/>
    </row>
    <row r="136" spans="1:123" s="8" customFormat="1">
      <c r="A136" s="65"/>
      <c r="B136" s="65"/>
      <c r="C136" s="65"/>
      <c r="D136" s="65"/>
      <c r="E136" s="65"/>
      <c r="F136" s="65"/>
      <c r="G136" s="65"/>
      <c r="H136" s="65"/>
      <c r="I136" s="64" t="s">
        <v>199</v>
      </c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5"/>
      <c r="AQ136" s="65"/>
      <c r="AR136" s="65"/>
      <c r="AS136" s="65"/>
      <c r="AT136" s="65"/>
      <c r="AU136" s="65"/>
      <c r="AV136" s="65"/>
      <c r="AW136" s="65"/>
      <c r="AX136" s="65"/>
      <c r="AY136" s="65"/>
      <c r="AZ136" s="65"/>
      <c r="BA136" s="65"/>
      <c r="BB136" s="65"/>
      <c r="BC136" s="65"/>
      <c r="BD136" s="65"/>
      <c r="BE136" s="65"/>
      <c r="BF136" s="109"/>
      <c r="BG136" s="109"/>
      <c r="BH136" s="109"/>
      <c r="BI136" s="109"/>
      <c r="BJ136" s="109"/>
      <c r="BK136" s="109"/>
      <c r="BL136" s="109"/>
      <c r="BM136" s="109"/>
      <c r="BN136" s="109"/>
      <c r="BO136" s="109"/>
      <c r="BP136" s="109"/>
      <c r="BQ136" s="109"/>
      <c r="BR136" s="109"/>
      <c r="BS136" s="109"/>
      <c r="BT136" s="109"/>
      <c r="BU136" s="109"/>
      <c r="BV136" s="109"/>
      <c r="BW136" s="109"/>
      <c r="BX136" s="109"/>
      <c r="BY136" s="109"/>
      <c r="BZ136" s="109"/>
      <c r="CA136" s="109"/>
      <c r="CB136" s="109"/>
      <c r="CC136" s="109"/>
      <c r="CD136" s="109"/>
      <c r="CE136" s="109"/>
      <c r="CF136" s="109"/>
      <c r="CG136" s="109"/>
      <c r="CH136" s="109"/>
      <c r="CI136" s="109"/>
      <c r="CJ136" s="109"/>
      <c r="CK136" s="109"/>
      <c r="CL136" s="109"/>
      <c r="CM136" s="109"/>
      <c r="CN136" s="109"/>
      <c r="CO136" s="109"/>
      <c r="CP136" s="109"/>
      <c r="CQ136" s="109"/>
      <c r="CR136" s="109"/>
      <c r="CS136" s="109"/>
      <c r="CT136" s="109"/>
      <c r="CU136" s="109"/>
      <c r="CV136" s="109"/>
      <c r="CW136" s="109"/>
      <c r="CX136" s="109"/>
      <c r="CY136" s="109"/>
      <c r="CZ136" s="109"/>
      <c r="DA136" s="109"/>
      <c r="DB136" s="109"/>
      <c r="DC136" s="109"/>
      <c r="DD136" s="109"/>
      <c r="DE136" s="109"/>
      <c r="DF136" s="109"/>
      <c r="DG136" s="109"/>
      <c r="DH136" s="109"/>
      <c r="DI136" s="109"/>
      <c r="DJ136" s="109"/>
      <c r="DK136" s="109"/>
      <c r="DL136" s="109"/>
      <c r="DM136" s="109"/>
      <c r="DN136" s="109"/>
      <c r="DO136" s="109"/>
      <c r="DP136" s="109"/>
      <c r="DQ136" s="109"/>
      <c r="DR136" s="109"/>
      <c r="DS136" s="109"/>
    </row>
    <row r="137" spans="1:123" s="8" customFormat="1">
      <c r="A137" s="65" t="s">
        <v>200</v>
      </c>
      <c r="B137" s="65"/>
      <c r="C137" s="65"/>
      <c r="D137" s="65"/>
      <c r="E137" s="65"/>
      <c r="F137" s="65"/>
      <c r="G137" s="65"/>
      <c r="H137" s="65"/>
      <c r="I137" s="64" t="s">
        <v>93</v>
      </c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5"/>
      <c r="AQ137" s="65"/>
      <c r="AR137" s="65"/>
      <c r="AS137" s="65"/>
      <c r="AT137" s="65"/>
      <c r="AU137" s="65"/>
      <c r="AV137" s="65"/>
      <c r="AW137" s="65"/>
      <c r="AX137" s="65"/>
      <c r="AY137" s="65"/>
      <c r="AZ137" s="65"/>
      <c r="BA137" s="65"/>
      <c r="BB137" s="65"/>
      <c r="BC137" s="65"/>
      <c r="BD137" s="65"/>
      <c r="BE137" s="65"/>
      <c r="BF137" s="109"/>
      <c r="BG137" s="109"/>
      <c r="BH137" s="109"/>
      <c r="BI137" s="109"/>
      <c r="BJ137" s="109"/>
      <c r="BK137" s="109"/>
      <c r="BL137" s="109"/>
      <c r="BM137" s="109"/>
      <c r="BN137" s="109"/>
      <c r="BO137" s="109"/>
      <c r="BP137" s="109"/>
      <c r="BQ137" s="109"/>
      <c r="BR137" s="109"/>
      <c r="BS137" s="109"/>
      <c r="BT137" s="109"/>
      <c r="BU137" s="109"/>
      <c r="BV137" s="109"/>
      <c r="BW137" s="109"/>
      <c r="BX137" s="109"/>
      <c r="BY137" s="109"/>
      <c r="BZ137" s="109"/>
      <c r="CA137" s="109"/>
      <c r="CB137" s="109"/>
      <c r="CC137" s="109"/>
      <c r="CD137" s="109"/>
      <c r="CE137" s="109"/>
      <c r="CF137" s="109"/>
      <c r="CG137" s="109"/>
      <c r="CH137" s="109"/>
      <c r="CI137" s="109"/>
      <c r="CJ137" s="109"/>
      <c r="CK137" s="109"/>
      <c r="CL137" s="109"/>
      <c r="CM137" s="109"/>
      <c r="CN137" s="109"/>
      <c r="CO137" s="109"/>
      <c r="CP137" s="109"/>
      <c r="CQ137" s="109"/>
      <c r="CR137" s="109"/>
      <c r="CS137" s="109"/>
      <c r="CT137" s="109"/>
      <c r="CU137" s="109"/>
      <c r="CV137" s="109"/>
      <c r="CW137" s="109"/>
      <c r="CX137" s="109"/>
      <c r="CY137" s="109"/>
      <c r="CZ137" s="109"/>
      <c r="DA137" s="109"/>
      <c r="DB137" s="109"/>
      <c r="DC137" s="109"/>
      <c r="DD137" s="109"/>
      <c r="DE137" s="109"/>
      <c r="DF137" s="109"/>
      <c r="DG137" s="109"/>
      <c r="DH137" s="109"/>
      <c r="DI137" s="109"/>
      <c r="DJ137" s="109"/>
      <c r="DK137" s="109"/>
      <c r="DL137" s="109"/>
      <c r="DM137" s="109"/>
      <c r="DN137" s="109"/>
      <c r="DO137" s="109"/>
      <c r="DP137" s="109"/>
      <c r="DQ137" s="109"/>
      <c r="DR137" s="109"/>
      <c r="DS137" s="109"/>
    </row>
    <row r="138" spans="1:123" s="8" customFormat="1">
      <c r="A138" s="65"/>
      <c r="B138" s="65"/>
      <c r="C138" s="65"/>
      <c r="D138" s="65"/>
      <c r="E138" s="65"/>
      <c r="F138" s="65"/>
      <c r="G138" s="65"/>
      <c r="H138" s="65"/>
      <c r="I138" s="64" t="s">
        <v>252</v>
      </c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5"/>
      <c r="AQ138" s="65"/>
      <c r="AR138" s="65"/>
      <c r="AS138" s="65"/>
      <c r="AT138" s="65"/>
      <c r="AU138" s="65"/>
      <c r="AV138" s="65"/>
      <c r="AW138" s="65"/>
      <c r="AX138" s="65"/>
      <c r="AY138" s="65"/>
      <c r="AZ138" s="65"/>
      <c r="BA138" s="65"/>
      <c r="BB138" s="65"/>
      <c r="BC138" s="65"/>
      <c r="BD138" s="65"/>
      <c r="BE138" s="65"/>
      <c r="BF138" s="109"/>
      <c r="BG138" s="109"/>
      <c r="BH138" s="109"/>
      <c r="BI138" s="109"/>
      <c r="BJ138" s="109"/>
      <c r="BK138" s="109"/>
      <c r="BL138" s="109"/>
      <c r="BM138" s="109"/>
      <c r="BN138" s="109"/>
      <c r="BO138" s="109"/>
      <c r="BP138" s="109"/>
      <c r="BQ138" s="109"/>
      <c r="BR138" s="109"/>
      <c r="BS138" s="109"/>
      <c r="BT138" s="109"/>
      <c r="BU138" s="109"/>
      <c r="BV138" s="109"/>
      <c r="BW138" s="109"/>
      <c r="BX138" s="109"/>
      <c r="BY138" s="109"/>
      <c r="BZ138" s="109"/>
      <c r="CA138" s="109"/>
      <c r="CB138" s="109"/>
      <c r="CC138" s="109"/>
      <c r="CD138" s="109"/>
      <c r="CE138" s="109"/>
      <c r="CF138" s="109"/>
      <c r="CG138" s="109"/>
      <c r="CH138" s="109"/>
      <c r="CI138" s="109"/>
      <c r="CJ138" s="109"/>
      <c r="CK138" s="109"/>
      <c r="CL138" s="109"/>
      <c r="CM138" s="109"/>
      <c r="CN138" s="109"/>
      <c r="CO138" s="109"/>
      <c r="CP138" s="109"/>
      <c r="CQ138" s="109"/>
      <c r="CR138" s="109"/>
      <c r="CS138" s="109"/>
      <c r="CT138" s="109"/>
      <c r="CU138" s="109"/>
      <c r="CV138" s="109"/>
      <c r="CW138" s="109"/>
      <c r="CX138" s="109"/>
      <c r="CY138" s="109"/>
      <c r="CZ138" s="109"/>
      <c r="DA138" s="109"/>
      <c r="DB138" s="109"/>
      <c r="DC138" s="109"/>
      <c r="DD138" s="109"/>
      <c r="DE138" s="109"/>
      <c r="DF138" s="109"/>
      <c r="DG138" s="109"/>
      <c r="DH138" s="109"/>
      <c r="DI138" s="109"/>
      <c r="DJ138" s="109"/>
      <c r="DK138" s="109"/>
      <c r="DL138" s="109"/>
      <c r="DM138" s="109"/>
      <c r="DN138" s="109"/>
      <c r="DO138" s="109"/>
      <c r="DP138" s="109"/>
      <c r="DQ138" s="109"/>
      <c r="DR138" s="109"/>
      <c r="DS138" s="109"/>
    </row>
    <row r="139" spans="1:123" s="8" customFormat="1">
      <c r="A139" s="65"/>
      <c r="B139" s="65"/>
      <c r="C139" s="65"/>
      <c r="D139" s="65"/>
      <c r="E139" s="65"/>
      <c r="F139" s="65"/>
      <c r="G139" s="65"/>
      <c r="H139" s="65"/>
      <c r="I139" s="64" t="s">
        <v>94</v>
      </c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5"/>
      <c r="AQ139" s="65"/>
      <c r="AR139" s="65"/>
      <c r="AS139" s="65"/>
      <c r="AT139" s="65"/>
      <c r="AU139" s="65"/>
      <c r="AV139" s="65"/>
      <c r="AW139" s="65"/>
      <c r="AX139" s="65"/>
      <c r="AY139" s="65"/>
      <c r="AZ139" s="65"/>
      <c r="BA139" s="65"/>
      <c r="BB139" s="65"/>
      <c r="BC139" s="65"/>
      <c r="BD139" s="65"/>
      <c r="BE139" s="65"/>
      <c r="BF139" s="109"/>
      <c r="BG139" s="109"/>
      <c r="BH139" s="109"/>
      <c r="BI139" s="109"/>
      <c r="BJ139" s="109"/>
      <c r="BK139" s="109"/>
      <c r="BL139" s="109"/>
      <c r="BM139" s="109"/>
      <c r="BN139" s="109"/>
      <c r="BO139" s="109"/>
      <c r="BP139" s="109"/>
      <c r="BQ139" s="109"/>
      <c r="BR139" s="109"/>
      <c r="BS139" s="109"/>
      <c r="BT139" s="109"/>
      <c r="BU139" s="109"/>
      <c r="BV139" s="109"/>
      <c r="BW139" s="109"/>
      <c r="BX139" s="109"/>
      <c r="BY139" s="109"/>
      <c r="BZ139" s="109"/>
      <c r="CA139" s="109"/>
      <c r="CB139" s="109"/>
      <c r="CC139" s="109"/>
      <c r="CD139" s="109"/>
      <c r="CE139" s="109"/>
      <c r="CF139" s="109"/>
      <c r="CG139" s="109"/>
      <c r="CH139" s="109"/>
      <c r="CI139" s="109"/>
      <c r="CJ139" s="109"/>
      <c r="CK139" s="109"/>
      <c r="CL139" s="109"/>
      <c r="CM139" s="109"/>
      <c r="CN139" s="109"/>
      <c r="CO139" s="109"/>
      <c r="CP139" s="109"/>
      <c r="CQ139" s="109"/>
      <c r="CR139" s="109"/>
      <c r="CS139" s="109"/>
      <c r="CT139" s="109"/>
      <c r="CU139" s="109"/>
      <c r="CV139" s="109"/>
      <c r="CW139" s="109"/>
      <c r="CX139" s="109"/>
      <c r="CY139" s="109"/>
      <c r="CZ139" s="109"/>
      <c r="DA139" s="109"/>
      <c r="DB139" s="109"/>
      <c r="DC139" s="109"/>
      <c r="DD139" s="109"/>
      <c r="DE139" s="109"/>
      <c r="DF139" s="109"/>
      <c r="DG139" s="109"/>
      <c r="DH139" s="109"/>
      <c r="DI139" s="109"/>
      <c r="DJ139" s="109"/>
      <c r="DK139" s="109"/>
      <c r="DL139" s="109"/>
      <c r="DM139" s="109"/>
      <c r="DN139" s="109"/>
      <c r="DO139" s="109"/>
      <c r="DP139" s="109"/>
      <c r="DQ139" s="109"/>
      <c r="DR139" s="109"/>
      <c r="DS139" s="109"/>
    </row>
    <row r="140" spans="1:123" s="8" customFormat="1">
      <c r="A140" s="65" t="s">
        <v>201</v>
      </c>
      <c r="B140" s="65"/>
      <c r="C140" s="65"/>
      <c r="D140" s="65"/>
      <c r="E140" s="65"/>
      <c r="F140" s="65"/>
      <c r="G140" s="65"/>
      <c r="H140" s="65"/>
      <c r="I140" s="64" t="s">
        <v>96</v>
      </c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5" t="s">
        <v>98</v>
      </c>
      <c r="AQ140" s="65"/>
      <c r="AR140" s="65"/>
      <c r="AS140" s="65"/>
      <c r="AT140" s="65"/>
      <c r="AU140" s="65"/>
      <c r="AV140" s="65"/>
      <c r="AW140" s="65"/>
      <c r="AX140" s="65"/>
      <c r="AY140" s="65"/>
      <c r="AZ140" s="65"/>
      <c r="BA140" s="65"/>
      <c r="BB140" s="65"/>
      <c r="BC140" s="65"/>
      <c r="BD140" s="65"/>
      <c r="BE140" s="65"/>
      <c r="BF140" s="77"/>
      <c r="BG140" s="77"/>
      <c r="BH140" s="77"/>
      <c r="BI140" s="77"/>
      <c r="BJ140" s="77"/>
      <c r="BK140" s="77"/>
      <c r="BL140" s="77"/>
      <c r="BM140" s="77"/>
      <c r="BN140" s="77"/>
      <c r="BO140" s="77"/>
      <c r="BP140" s="77"/>
      <c r="BQ140" s="77"/>
      <c r="BR140" s="77"/>
      <c r="BS140" s="77"/>
      <c r="BT140" s="77"/>
      <c r="BU140" s="77"/>
      <c r="BV140" s="77"/>
      <c r="BW140" s="77"/>
      <c r="BX140" s="77"/>
      <c r="BY140" s="77"/>
      <c r="BZ140" s="77"/>
      <c r="CA140" s="77"/>
      <c r="CB140" s="77"/>
      <c r="CC140" s="77"/>
      <c r="CD140" s="77"/>
      <c r="CE140" s="77"/>
      <c r="CF140" s="77"/>
      <c r="CG140" s="77"/>
      <c r="CH140" s="77"/>
      <c r="CI140" s="77"/>
      <c r="CJ140" s="77"/>
      <c r="CK140" s="77"/>
      <c r="CL140" s="77"/>
      <c r="CM140" s="77"/>
      <c r="CN140" s="77"/>
      <c r="CO140" s="77"/>
      <c r="CP140" s="77"/>
      <c r="CQ140" s="77"/>
      <c r="CR140" s="77"/>
      <c r="CS140" s="77"/>
      <c r="CT140" s="77"/>
      <c r="CU140" s="77"/>
      <c r="CV140" s="77"/>
      <c r="CW140" s="77"/>
      <c r="CX140" s="77"/>
      <c r="CY140" s="77"/>
      <c r="CZ140" s="77"/>
      <c r="DA140" s="77"/>
      <c r="DB140" s="77"/>
      <c r="DC140" s="77"/>
      <c r="DD140" s="77"/>
      <c r="DE140" s="77"/>
      <c r="DF140" s="77"/>
      <c r="DG140" s="77"/>
      <c r="DH140" s="77"/>
      <c r="DI140" s="77"/>
      <c r="DJ140" s="77"/>
      <c r="DK140" s="77"/>
      <c r="DL140" s="77"/>
      <c r="DM140" s="77"/>
      <c r="DN140" s="77"/>
      <c r="DO140" s="77"/>
      <c r="DP140" s="77"/>
      <c r="DQ140" s="77"/>
      <c r="DR140" s="77"/>
      <c r="DS140" s="77"/>
    </row>
    <row r="141" spans="1:123" s="8" customFormat="1">
      <c r="A141" s="65"/>
      <c r="B141" s="65"/>
      <c r="C141" s="65"/>
      <c r="D141" s="65"/>
      <c r="E141" s="65"/>
      <c r="F141" s="65"/>
      <c r="G141" s="65"/>
      <c r="H141" s="65"/>
      <c r="I141" s="64" t="s">
        <v>97</v>
      </c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5"/>
      <c r="AQ141" s="65"/>
      <c r="AR141" s="65"/>
      <c r="AS141" s="65"/>
      <c r="AT141" s="65"/>
      <c r="AU141" s="65"/>
      <c r="AV141" s="65"/>
      <c r="AW141" s="65"/>
      <c r="AX141" s="65"/>
      <c r="AY141" s="65"/>
      <c r="AZ141" s="65"/>
      <c r="BA141" s="65"/>
      <c r="BB141" s="65"/>
      <c r="BC141" s="65"/>
      <c r="BD141" s="65"/>
      <c r="BE141" s="65"/>
      <c r="BF141" s="77"/>
      <c r="BG141" s="77"/>
      <c r="BH141" s="77"/>
      <c r="BI141" s="77"/>
      <c r="BJ141" s="77"/>
      <c r="BK141" s="77"/>
      <c r="BL141" s="77"/>
      <c r="BM141" s="77"/>
      <c r="BN141" s="77"/>
      <c r="BO141" s="77"/>
      <c r="BP141" s="77"/>
      <c r="BQ141" s="77"/>
      <c r="BR141" s="77"/>
      <c r="BS141" s="77"/>
      <c r="BT141" s="77"/>
      <c r="BU141" s="77"/>
      <c r="BV141" s="77"/>
      <c r="BW141" s="77"/>
      <c r="BX141" s="77"/>
      <c r="BY141" s="77"/>
      <c r="BZ141" s="77"/>
      <c r="CA141" s="77"/>
      <c r="CB141" s="77"/>
      <c r="CC141" s="77"/>
      <c r="CD141" s="77"/>
      <c r="CE141" s="77"/>
      <c r="CF141" s="77"/>
      <c r="CG141" s="77"/>
      <c r="CH141" s="77"/>
      <c r="CI141" s="77"/>
      <c r="CJ141" s="77"/>
      <c r="CK141" s="77"/>
      <c r="CL141" s="77"/>
      <c r="CM141" s="77"/>
      <c r="CN141" s="77"/>
      <c r="CO141" s="77"/>
      <c r="CP141" s="77"/>
      <c r="CQ141" s="77"/>
      <c r="CR141" s="77"/>
      <c r="CS141" s="77"/>
      <c r="CT141" s="77"/>
      <c r="CU141" s="77"/>
      <c r="CV141" s="77"/>
      <c r="CW141" s="77"/>
      <c r="CX141" s="77"/>
      <c r="CY141" s="77"/>
      <c r="CZ141" s="77"/>
      <c r="DA141" s="77"/>
      <c r="DB141" s="77"/>
      <c r="DC141" s="77"/>
      <c r="DD141" s="77"/>
      <c r="DE141" s="77"/>
      <c r="DF141" s="77"/>
      <c r="DG141" s="77"/>
      <c r="DH141" s="77"/>
      <c r="DI141" s="77"/>
      <c r="DJ141" s="77"/>
      <c r="DK141" s="77"/>
      <c r="DL141" s="77"/>
      <c r="DM141" s="77"/>
      <c r="DN141" s="77"/>
      <c r="DO141" s="77"/>
      <c r="DP141" s="77"/>
      <c r="DQ141" s="77"/>
      <c r="DR141" s="77"/>
      <c r="DS141" s="77"/>
    </row>
    <row r="142" spans="1:123" s="8" customFormat="1">
      <c r="A142" s="65" t="s">
        <v>202</v>
      </c>
      <c r="B142" s="65"/>
      <c r="C142" s="65"/>
      <c r="D142" s="65"/>
      <c r="E142" s="65"/>
      <c r="F142" s="65"/>
      <c r="G142" s="65"/>
      <c r="H142" s="65"/>
      <c r="I142" s="64" t="s">
        <v>100</v>
      </c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5" t="s">
        <v>33</v>
      </c>
      <c r="AQ142" s="65"/>
      <c r="AR142" s="65"/>
      <c r="AS142" s="65"/>
      <c r="AT142" s="65"/>
      <c r="AU142" s="65"/>
      <c r="AV142" s="65"/>
      <c r="AW142" s="65"/>
      <c r="AX142" s="65"/>
      <c r="AY142" s="65"/>
      <c r="AZ142" s="65"/>
      <c r="BA142" s="65"/>
      <c r="BB142" s="65"/>
      <c r="BC142" s="65"/>
      <c r="BD142" s="65"/>
      <c r="BE142" s="65"/>
      <c r="BF142" s="109"/>
      <c r="BG142" s="109"/>
      <c r="BH142" s="109"/>
      <c r="BI142" s="109"/>
      <c r="BJ142" s="109"/>
      <c r="BK142" s="109"/>
      <c r="BL142" s="109"/>
      <c r="BM142" s="109"/>
      <c r="BN142" s="109"/>
      <c r="BO142" s="109"/>
      <c r="BP142" s="109"/>
      <c r="BQ142" s="109"/>
      <c r="BR142" s="109"/>
      <c r="BS142" s="109"/>
      <c r="BT142" s="109"/>
      <c r="BU142" s="109"/>
      <c r="BV142" s="109"/>
      <c r="BW142" s="109"/>
      <c r="BX142" s="109"/>
      <c r="BY142" s="109"/>
      <c r="BZ142" s="109"/>
      <c r="CA142" s="109"/>
      <c r="CB142" s="109"/>
      <c r="CC142" s="109"/>
      <c r="CD142" s="109"/>
      <c r="CE142" s="109"/>
      <c r="CF142" s="109"/>
      <c r="CG142" s="109"/>
      <c r="CH142" s="109"/>
      <c r="CI142" s="109"/>
      <c r="CJ142" s="109"/>
      <c r="CK142" s="109"/>
      <c r="CL142" s="109"/>
      <c r="CM142" s="109"/>
      <c r="CN142" s="109"/>
      <c r="CO142" s="109"/>
      <c r="CP142" s="109"/>
      <c r="CQ142" s="109"/>
      <c r="CR142" s="109"/>
      <c r="CS142" s="109"/>
      <c r="CT142" s="109"/>
      <c r="CU142" s="109"/>
      <c r="CV142" s="109"/>
      <c r="CW142" s="109"/>
      <c r="CX142" s="109"/>
      <c r="CY142" s="109"/>
      <c r="CZ142" s="109"/>
      <c r="DA142" s="109"/>
      <c r="DB142" s="109"/>
      <c r="DC142" s="109"/>
      <c r="DD142" s="109"/>
      <c r="DE142" s="109"/>
      <c r="DF142" s="109"/>
      <c r="DG142" s="109"/>
      <c r="DH142" s="109"/>
      <c r="DI142" s="109"/>
      <c r="DJ142" s="109"/>
      <c r="DK142" s="109"/>
      <c r="DL142" s="109"/>
      <c r="DM142" s="109"/>
      <c r="DN142" s="109"/>
      <c r="DO142" s="109"/>
      <c r="DP142" s="109"/>
      <c r="DQ142" s="109"/>
      <c r="DR142" s="109"/>
      <c r="DS142" s="109"/>
    </row>
    <row r="143" spans="1:123" s="8" customFormat="1">
      <c r="A143" s="65"/>
      <c r="B143" s="65"/>
      <c r="C143" s="65"/>
      <c r="D143" s="65"/>
      <c r="E143" s="65"/>
      <c r="F143" s="65"/>
      <c r="G143" s="65"/>
      <c r="H143" s="65"/>
      <c r="I143" s="64" t="s">
        <v>101</v>
      </c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5" t="s">
        <v>102</v>
      </c>
      <c r="AQ143" s="65"/>
      <c r="AR143" s="65"/>
      <c r="AS143" s="65"/>
      <c r="AT143" s="65"/>
      <c r="AU143" s="65"/>
      <c r="AV143" s="65"/>
      <c r="AW143" s="65"/>
      <c r="AX143" s="65"/>
      <c r="AY143" s="65"/>
      <c r="AZ143" s="65"/>
      <c r="BA143" s="65"/>
      <c r="BB143" s="65"/>
      <c r="BC143" s="65"/>
      <c r="BD143" s="65"/>
      <c r="BE143" s="65"/>
      <c r="BF143" s="109"/>
      <c r="BG143" s="109"/>
      <c r="BH143" s="109"/>
      <c r="BI143" s="109"/>
      <c r="BJ143" s="109"/>
      <c r="BK143" s="109"/>
      <c r="BL143" s="109"/>
      <c r="BM143" s="109"/>
      <c r="BN143" s="109"/>
      <c r="BO143" s="109"/>
      <c r="BP143" s="109"/>
      <c r="BQ143" s="109"/>
      <c r="BR143" s="109"/>
      <c r="BS143" s="109"/>
      <c r="BT143" s="109"/>
      <c r="BU143" s="109"/>
      <c r="BV143" s="109"/>
      <c r="BW143" s="109"/>
      <c r="BX143" s="109"/>
      <c r="BY143" s="109"/>
      <c r="BZ143" s="109"/>
      <c r="CA143" s="109"/>
      <c r="CB143" s="109"/>
      <c r="CC143" s="109"/>
      <c r="CD143" s="109"/>
      <c r="CE143" s="109"/>
      <c r="CF143" s="109"/>
      <c r="CG143" s="109"/>
      <c r="CH143" s="109"/>
      <c r="CI143" s="109"/>
      <c r="CJ143" s="109"/>
      <c r="CK143" s="109"/>
      <c r="CL143" s="109"/>
      <c r="CM143" s="109"/>
      <c r="CN143" s="109"/>
      <c r="CO143" s="109"/>
      <c r="CP143" s="109"/>
      <c r="CQ143" s="109"/>
      <c r="CR143" s="109"/>
      <c r="CS143" s="109"/>
      <c r="CT143" s="109"/>
      <c r="CU143" s="109"/>
      <c r="CV143" s="109"/>
      <c r="CW143" s="109"/>
      <c r="CX143" s="109"/>
      <c r="CY143" s="109"/>
      <c r="CZ143" s="109"/>
      <c r="DA143" s="109"/>
      <c r="DB143" s="109"/>
      <c r="DC143" s="109"/>
      <c r="DD143" s="109"/>
      <c r="DE143" s="109"/>
      <c r="DF143" s="109"/>
      <c r="DG143" s="109"/>
      <c r="DH143" s="109"/>
      <c r="DI143" s="109"/>
      <c r="DJ143" s="109"/>
      <c r="DK143" s="109"/>
      <c r="DL143" s="109"/>
      <c r="DM143" s="109"/>
      <c r="DN143" s="109"/>
      <c r="DO143" s="109"/>
      <c r="DP143" s="109"/>
      <c r="DQ143" s="109"/>
      <c r="DR143" s="109"/>
      <c r="DS143" s="109"/>
    </row>
    <row r="144" spans="1:123" s="8" customFormat="1">
      <c r="A144" s="65" t="s">
        <v>203</v>
      </c>
      <c r="B144" s="65"/>
      <c r="C144" s="65"/>
      <c r="D144" s="65"/>
      <c r="E144" s="65"/>
      <c r="F144" s="65"/>
      <c r="G144" s="65"/>
      <c r="H144" s="65"/>
      <c r="I144" s="64" t="s">
        <v>104</v>
      </c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  <c r="AE144" s="64"/>
      <c r="AF144" s="64"/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109"/>
      <c r="BG144" s="109"/>
      <c r="BH144" s="109"/>
      <c r="BI144" s="109"/>
      <c r="BJ144" s="109"/>
      <c r="BK144" s="109"/>
      <c r="BL144" s="109"/>
      <c r="BM144" s="109"/>
      <c r="BN144" s="109"/>
      <c r="BO144" s="109"/>
      <c r="BP144" s="109"/>
      <c r="BQ144" s="109"/>
      <c r="BR144" s="109"/>
      <c r="BS144" s="109"/>
      <c r="BT144" s="109"/>
      <c r="BU144" s="109"/>
      <c r="BV144" s="109"/>
      <c r="BW144" s="109"/>
      <c r="BX144" s="109"/>
      <c r="BY144" s="109"/>
      <c r="BZ144" s="109"/>
      <c r="CA144" s="109"/>
      <c r="CB144" s="109"/>
      <c r="CC144" s="109"/>
      <c r="CD144" s="109"/>
      <c r="CE144" s="109"/>
      <c r="CF144" s="109"/>
      <c r="CG144" s="109"/>
      <c r="CH144" s="109"/>
      <c r="CI144" s="109"/>
      <c r="CJ144" s="109"/>
      <c r="CK144" s="109"/>
      <c r="CL144" s="109"/>
      <c r="CM144" s="109"/>
      <c r="CN144" s="109"/>
      <c r="CO144" s="109"/>
      <c r="CP144" s="109"/>
      <c r="CQ144" s="109"/>
      <c r="CR144" s="109"/>
      <c r="CS144" s="109"/>
      <c r="CT144" s="109"/>
      <c r="CU144" s="109"/>
      <c r="CV144" s="109"/>
      <c r="CW144" s="109"/>
      <c r="CX144" s="109"/>
      <c r="CY144" s="109"/>
      <c r="CZ144" s="109"/>
      <c r="DA144" s="109"/>
      <c r="DB144" s="109"/>
      <c r="DC144" s="109"/>
      <c r="DD144" s="109"/>
      <c r="DE144" s="109"/>
      <c r="DF144" s="109"/>
      <c r="DG144" s="109"/>
      <c r="DH144" s="109"/>
      <c r="DI144" s="109"/>
      <c r="DJ144" s="109"/>
      <c r="DK144" s="109"/>
      <c r="DL144" s="109"/>
      <c r="DM144" s="109"/>
      <c r="DN144" s="109"/>
      <c r="DO144" s="109"/>
      <c r="DP144" s="109"/>
      <c r="DQ144" s="109"/>
      <c r="DR144" s="109"/>
      <c r="DS144" s="109"/>
    </row>
    <row r="145" spans="1:123" s="8" customFormat="1">
      <c r="A145" s="65"/>
      <c r="B145" s="65"/>
      <c r="C145" s="65"/>
      <c r="D145" s="65"/>
      <c r="E145" s="65"/>
      <c r="F145" s="65"/>
      <c r="G145" s="65"/>
      <c r="H145" s="65"/>
      <c r="I145" s="64" t="s">
        <v>105</v>
      </c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109"/>
      <c r="BG145" s="109"/>
      <c r="BH145" s="109"/>
      <c r="BI145" s="109"/>
      <c r="BJ145" s="109"/>
      <c r="BK145" s="109"/>
      <c r="BL145" s="109"/>
      <c r="BM145" s="109"/>
      <c r="BN145" s="109"/>
      <c r="BO145" s="109"/>
      <c r="BP145" s="109"/>
      <c r="BQ145" s="109"/>
      <c r="BR145" s="109"/>
      <c r="BS145" s="109"/>
      <c r="BT145" s="109"/>
      <c r="BU145" s="109"/>
      <c r="BV145" s="109"/>
      <c r="BW145" s="109"/>
      <c r="BX145" s="109"/>
      <c r="BY145" s="109"/>
      <c r="BZ145" s="109"/>
      <c r="CA145" s="109"/>
      <c r="CB145" s="109"/>
      <c r="CC145" s="109"/>
      <c r="CD145" s="109"/>
      <c r="CE145" s="109"/>
      <c r="CF145" s="109"/>
      <c r="CG145" s="109"/>
      <c r="CH145" s="109"/>
      <c r="CI145" s="109"/>
      <c r="CJ145" s="109"/>
      <c r="CK145" s="109"/>
      <c r="CL145" s="109"/>
      <c r="CM145" s="109"/>
      <c r="CN145" s="109"/>
      <c r="CO145" s="109"/>
      <c r="CP145" s="109"/>
      <c r="CQ145" s="109"/>
      <c r="CR145" s="109"/>
      <c r="CS145" s="109"/>
      <c r="CT145" s="109"/>
      <c r="CU145" s="109"/>
      <c r="CV145" s="109"/>
      <c r="CW145" s="109"/>
      <c r="CX145" s="109"/>
      <c r="CY145" s="109"/>
      <c r="CZ145" s="109"/>
      <c r="DA145" s="109"/>
      <c r="DB145" s="109"/>
      <c r="DC145" s="109"/>
      <c r="DD145" s="109"/>
      <c r="DE145" s="109"/>
      <c r="DF145" s="109"/>
      <c r="DG145" s="109"/>
      <c r="DH145" s="109"/>
      <c r="DI145" s="109"/>
      <c r="DJ145" s="109"/>
      <c r="DK145" s="109"/>
      <c r="DL145" s="109"/>
      <c r="DM145" s="109"/>
      <c r="DN145" s="109"/>
      <c r="DO145" s="109"/>
      <c r="DP145" s="109"/>
      <c r="DQ145" s="109"/>
      <c r="DR145" s="109"/>
      <c r="DS145" s="109"/>
    </row>
    <row r="146" spans="1:123" s="8" customFormat="1">
      <c r="A146" s="65"/>
      <c r="B146" s="65"/>
      <c r="C146" s="65"/>
      <c r="D146" s="65"/>
      <c r="E146" s="65"/>
      <c r="F146" s="65"/>
      <c r="G146" s="65"/>
      <c r="H146" s="65"/>
      <c r="I146" s="64" t="s">
        <v>106</v>
      </c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109"/>
      <c r="BG146" s="109"/>
      <c r="BH146" s="109"/>
      <c r="BI146" s="109"/>
      <c r="BJ146" s="109"/>
      <c r="BK146" s="109"/>
      <c r="BL146" s="109"/>
      <c r="BM146" s="109"/>
      <c r="BN146" s="109"/>
      <c r="BO146" s="109"/>
      <c r="BP146" s="109"/>
      <c r="BQ146" s="109"/>
      <c r="BR146" s="109"/>
      <c r="BS146" s="109"/>
      <c r="BT146" s="109"/>
      <c r="BU146" s="109"/>
      <c r="BV146" s="109"/>
      <c r="BW146" s="109"/>
      <c r="BX146" s="109"/>
      <c r="BY146" s="109"/>
      <c r="BZ146" s="109"/>
      <c r="CA146" s="109"/>
      <c r="CB146" s="109"/>
      <c r="CC146" s="109"/>
      <c r="CD146" s="109"/>
      <c r="CE146" s="109"/>
      <c r="CF146" s="109"/>
      <c r="CG146" s="109"/>
      <c r="CH146" s="109"/>
      <c r="CI146" s="109"/>
      <c r="CJ146" s="109"/>
      <c r="CK146" s="109"/>
      <c r="CL146" s="109"/>
      <c r="CM146" s="109"/>
      <c r="CN146" s="109"/>
      <c r="CO146" s="109"/>
      <c r="CP146" s="109"/>
      <c r="CQ146" s="109"/>
      <c r="CR146" s="109"/>
      <c r="CS146" s="109"/>
      <c r="CT146" s="109"/>
      <c r="CU146" s="109"/>
      <c r="CV146" s="109"/>
      <c r="CW146" s="109"/>
      <c r="CX146" s="109"/>
      <c r="CY146" s="109"/>
      <c r="CZ146" s="109"/>
      <c r="DA146" s="109"/>
      <c r="DB146" s="109"/>
      <c r="DC146" s="109"/>
      <c r="DD146" s="109"/>
      <c r="DE146" s="109"/>
      <c r="DF146" s="109"/>
      <c r="DG146" s="109"/>
      <c r="DH146" s="109"/>
      <c r="DI146" s="109"/>
      <c r="DJ146" s="109"/>
      <c r="DK146" s="109"/>
      <c r="DL146" s="109"/>
      <c r="DM146" s="109"/>
      <c r="DN146" s="109"/>
      <c r="DO146" s="109"/>
      <c r="DP146" s="109"/>
      <c r="DQ146" s="109"/>
      <c r="DR146" s="109"/>
      <c r="DS146" s="109"/>
    </row>
    <row r="147" spans="1:123" s="8" customFormat="1">
      <c r="A147" s="65" t="s">
        <v>204</v>
      </c>
      <c r="B147" s="65"/>
      <c r="C147" s="65"/>
      <c r="D147" s="65"/>
      <c r="E147" s="65"/>
      <c r="F147" s="65"/>
      <c r="G147" s="65"/>
      <c r="H147" s="65"/>
      <c r="I147" s="64" t="s">
        <v>205</v>
      </c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5" t="s">
        <v>33</v>
      </c>
      <c r="AQ147" s="65"/>
      <c r="AR147" s="65"/>
      <c r="AS147" s="65"/>
      <c r="AT147" s="65"/>
      <c r="AU147" s="65"/>
      <c r="AV147" s="65"/>
      <c r="AW147" s="65"/>
      <c r="AX147" s="65"/>
      <c r="AY147" s="65"/>
      <c r="AZ147" s="65"/>
      <c r="BA147" s="65"/>
      <c r="BB147" s="65"/>
      <c r="BC147" s="65"/>
      <c r="BD147" s="65"/>
      <c r="BE147" s="65"/>
      <c r="BF147" s="109"/>
      <c r="BG147" s="109"/>
      <c r="BH147" s="109"/>
      <c r="BI147" s="109"/>
      <c r="BJ147" s="109"/>
      <c r="BK147" s="109"/>
      <c r="BL147" s="109"/>
      <c r="BM147" s="109"/>
      <c r="BN147" s="109"/>
      <c r="BO147" s="109"/>
      <c r="BP147" s="109"/>
      <c r="BQ147" s="109"/>
      <c r="BR147" s="109"/>
      <c r="BS147" s="109"/>
      <c r="BT147" s="109"/>
      <c r="BU147" s="109"/>
      <c r="BV147" s="109"/>
      <c r="BW147" s="109"/>
      <c r="BX147" s="109"/>
      <c r="BY147" s="109"/>
      <c r="BZ147" s="109"/>
      <c r="CA147" s="109"/>
      <c r="CB147" s="109"/>
      <c r="CC147" s="109"/>
      <c r="CD147" s="109"/>
      <c r="CE147" s="109"/>
      <c r="CF147" s="109"/>
      <c r="CG147" s="109"/>
      <c r="CH147" s="109"/>
      <c r="CI147" s="109"/>
      <c r="CJ147" s="109"/>
      <c r="CK147" s="109"/>
      <c r="CL147" s="109"/>
      <c r="CM147" s="109"/>
      <c r="CN147" s="109"/>
      <c r="CO147" s="109"/>
      <c r="CP147" s="109"/>
      <c r="CQ147" s="109"/>
      <c r="CR147" s="109"/>
      <c r="CS147" s="109"/>
      <c r="CT147" s="109"/>
      <c r="CU147" s="109"/>
      <c r="CV147" s="109"/>
      <c r="CW147" s="109"/>
      <c r="CX147" s="109"/>
      <c r="CY147" s="109"/>
      <c r="CZ147" s="109"/>
      <c r="DA147" s="109"/>
      <c r="DB147" s="109"/>
      <c r="DC147" s="109"/>
      <c r="DD147" s="109"/>
      <c r="DE147" s="109"/>
      <c r="DF147" s="109"/>
      <c r="DG147" s="109"/>
      <c r="DH147" s="109"/>
      <c r="DI147" s="109"/>
      <c r="DJ147" s="109"/>
      <c r="DK147" s="109"/>
      <c r="DL147" s="109"/>
      <c r="DM147" s="109"/>
      <c r="DN147" s="109"/>
      <c r="DO147" s="109"/>
      <c r="DP147" s="109"/>
      <c r="DQ147" s="109"/>
      <c r="DR147" s="109"/>
      <c r="DS147" s="109"/>
    </row>
    <row r="148" spans="1:123" s="8" customFormat="1">
      <c r="A148" s="65" t="s">
        <v>206</v>
      </c>
      <c r="B148" s="65"/>
      <c r="C148" s="65"/>
      <c r="D148" s="65"/>
      <c r="E148" s="65"/>
      <c r="F148" s="65"/>
      <c r="G148" s="65"/>
      <c r="H148" s="65"/>
      <c r="I148" s="64" t="s">
        <v>207</v>
      </c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5" t="s">
        <v>33</v>
      </c>
      <c r="AQ148" s="65"/>
      <c r="AR148" s="65"/>
      <c r="AS148" s="65"/>
      <c r="AT148" s="65"/>
      <c r="AU148" s="65"/>
      <c r="AV148" s="65"/>
      <c r="AW148" s="65"/>
      <c r="AX148" s="65"/>
      <c r="AY148" s="65"/>
      <c r="AZ148" s="65"/>
      <c r="BA148" s="65"/>
      <c r="BB148" s="65"/>
      <c r="BC148" s="65"/>
      <c r="BD148" s="65"/>
      <c r="BE148" s="65"/>
      <c r="BF148" s="109"/>
      <c r="BG148" s="109"/>
      <c r="BH148" s="109"/>
      <c r="BI148" s="109"/>
      <c r="BJ148" s="109"/>
      <c r="BK148" s="109"/>
      <c r="BL148" s="109"/>
      <c r="BM148" s="109"/>
      <c r="BN148" s="109"/>
      <c r="BO148" s="109"/>
      <c r="BP148" s="109"/>
      <c r="BQ148" s="109"/>
      <c r="BR148" s="109"/>
      <c r="BS148" s="109"/>
      <c r="BT148" s="109"/>
      <c r="BU148" s="109"/>
      <c r="BV148" s="109"/>
      <c r="BW148" s="109"/>
      <c r="BX148" s="109"/>
      <c r="BY148" s="109"/>
      <c r="BZ148" s="109"/>
      <c r="CA148" s="109"/>
      <c r="CB148" s="109"/>
      <c r="CC148" s="109"/>
      <c r="CD148" s="109"/>
      <c r="CE148" s="109"/>
      <c r="CF148" s="109"/>
      <c r="CG148" s="109"/>
      <c r="CH148" s="109"/>
      <c r="CI148" s="109"/>
      <c r="CJ148" s="109"/>
      <c r="CK148" s="109"/>
      <c r="CL148" s="109"/>
      <c r="CM148" s="109"/>
      <c r="CN148" s="109"/>
      <c r="CO148" s="109"/>
      <c r="CP148" s="109"/>
      <c r="CQ148" s="109"/>
      <c r="CR148" s="109"/>
      <c r="CS148" s="109"/>
      <c r="CT148" s="109"/>
      <c r="CU148" s="109"/>
      <c r="CV148" s="109"/>
      <c r="CW148" s="109"/>
      <c r="CX148" s="109"/>
      <c r="CY148" s="109"/>
      <c r="CZ148" s="109"/>
      <c r="DA148" s="109"/>
      <c r="DB148" s="109"/>
      <c r="DC148" s="109"/>
      <c r="DD148" s="109"/>
      <c r="DE148" s="109"/>
      <c r="DF148" s="109"/>
      <c r="DG148" s="109"/>
      <c r="DH148" s="109"/>
      <c r="DI148" s="109"/>
      <c r="DJ148" s="109"/>
      <c r="DK148" s="109"/>
      <c r="DL148" s="109"/>
      <c r="DM148" s="109"/>
      <c r="DN148" s="109"/>
      <c r="DO148" s="109"/>
      <c r="DP148" s="109"/>
      <c r="DQ148" s="109"/>
      <c r="DR148" s="109"/>
      <c r="DS148" s="109"/>
    </row>
    <row r="149" spans="1:123" s="8" customFormat="1">
      <c r="A149" s="65" t="s">
        <v>208</v>
      </c>
      <c r="B149" s="65"/>
      <c r="C149" s="65"/>
      <c r="D149" s="65"/>
      <c r="E149" s="65"/>
      <c r="F149" s="65"/>
      <c r="G149" s="65"/>
      <c r="H149" s="65"/>
      <c r="I149" s="64" t="s">
        <v>209</v>
      </c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5" t="s">
        <v>33</v>
      </c>
      <c r="AQ149" s="65"/>
      <c r="AR149" s="65"/>
      <c r="AS149" s="65"/>
      <c r="AT149" s="65"/>
      <c r="AU149" s="65"/>
      <c r="AV149" s="65"/>
      <c r="AW149" s="65"/>
      <c r="AX149" s="65"/>
      <c r="AY149" s="65"/>
      <c r="AZ149" s="65"/>
      <c r="BA149" s="65"/>
      <c r="BB149" s="65"/>
      <c r="BC149" s="65"/>
      <c r="BD149" s="65"/>
      <c r="BE149" s="65"/>
      <c r="BF149" s="109"/>
      <c r="BG149" s="109"/>
      <c r="BH149" s="109"/>
      <c r="BI149" s="109"/>
      <c r="BJ149" s="109"/>
      <c r="BK149" s="109"/>
      <c r="BL149" s="109"/>
      <c r="BM149" s="109"/>
      <c r="BN149" s="109"/>
      <c r="BO149" s="109"/>
      <c r="BP149" s="109"/>
      <c r="BQ149" s="109"/>
      <c r="BR149" s="109"/>
      <c r="BS149" s="109"/>
      <c r="BT149" s="109"/>
      <c r="BU149" s="109"/>
      <c r="BV149" s="109"/>
      <c r="BW149" s="109"/>
      <c r="BX149" s="109"/>
      <c r="BY149" s="109"/>
      <c r="BZ149" s="109"/>
      <c r="CA149" s="109"/>
      <c r="CB149" s="109"/>
      <c r="CC149" s="109"/>
      <c r="CD149" s="109"/>
      <c r="CE149" s="109"/>
      <c r="CF149" s="109"/>
      <c r="CG149" s="109"/>
      <c r="CH149" s="109"/>
      <c r="CI149" s="109"/>
      <c r="CJ149" s="109"/>
      <c r="CK149" s="109"/>
      <c r="CL149" s="109"/>
      <c r="CM149" s="109"/>
      <c r="CN149" s="109"/>
      <c r="CO149" s="109"/>
      <c r="CP149" s="109"/>
      <c r="CQ149" s="109"/>
      <c r="CR149" s="109"/>
      <c r="CS149" s="109"/>
      <c r="CT149" s="109"/>
      <c r="CU149" s="109"/>
      <c r="CV149" s="109"/>
      <c r="CW149" s="109"/>
      <c r="CX149" s="109"/>
      <c r="CY149" s="109"/>
      <c r="CZ149" s="109"/>
      <c r="DA149" s="109"/>
      <c r="DB149" s="109"/>
      <c r="DC149" s="109"/>
      <c r="DD149" s="109"/>
      <c r="DE149" s="109"/>
      <c r="DF149" s="109"/>
      <c r="DG149" s="109"/>
      <c r="DH149" s="109"/>
      <c r="DI149" s="109"/>
      <c r="DJ149" s="109"/>
      <c r="DK149" s="109"/>
      <c r="DL149" s="109"/>
      <c r="DM149" s="109"/>
      <c r="DN149" s="109"/>
      <c r="DO149" s="109"/>
      <c r="DP149" s="109"/>
      <c r="DQ149" s="109"/>
      <c r="DR149" s="109"/>
      <c r="DS149" s="109"/>
    </row>
    <row r="150" spans="1:123" s="8" customFormat="1">
      <c r="A150" s="65" t="s">
        <v>210</v>
      </c>
      <c r="B150" s="65"/>
      <c r="C150" s="65"/>
      <c r="D150" s="65"/>
      <c r="E150" s="65"/>
      <c r="F150" s="65"/>
      <c r="G150" s="65"/>
      <c r="H150" s="65"/>
      <c r="I150" s="64" t="s">
        <v>37</v>
      </c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5" t="s">
        <v>33</v>
      </c>
      <c r="AQ150" s="65"/>
      <c r="AR150" s="65"/>
      <c r="AS150" s="65"/>
      <c r="AT150" s="65"/>
      <c r="AU150" s="65"/>
      <c r="AV150" s="65"/>
      <c r="AW150" s="65"/>
      <c r="AX150" s="65"/>
      <c r="AY150" s="65"/>
      <c r="AZ150" s="65"/>
      <c r="BA150" s="65"/>
      <c r="BB150" s="65"/>
      <c r="BC150" s="65"/>
      <c r="BD150" s="65"/>
      <c r="BE150" s="65"/>
      <c r="BF150" s="109"/>
      <c r="BG150" s="109"/>
      <c r="BH150" s="109"/>
      <c r="BI150" s="109"/>
      <c r="BJ150" s="109"/>
      <c r="BK150" s="109"/>
      <c r="BL150" s="109"/>
      <c r="BM150" s="109"/>
      <c r="BN150" s="109"/>
      <c r="BO150" s="109"/>
      <c r="BP150" s="109"/>
      <c r="BQ150" s="109"/>
      <c r="BR150" s="109"/>
      <c r="BS150" s="109"/>
      <c r="BT150" s="109"/>
      <c r="BU150" s="109"/>
      <c r="BV150" s="109"/>
      <c r="BW150" s="109"/>
      <c r="BX150" s="109"/>
      <c r="BY150" s="109"/>
      <c r="BZ150" s="109"/>
      <c r="CA150" s="109"/>
      <c r="CB150" s="109"/>
      <c r="CC150" s="109"/>
      <c r="CD150" s="109"/>
      <c r="CE150" s="109"/>
      <c r="CF150" s="109"/>
      <c r="CG150" s="109"/>
      <c r="CH150" s="109"/>
      <c r="CI150" s="109"/>
      <c r="CJ150" s="109"/>
      <c r="CK150" s="109"/>
      <c r="CL150" s="109"/>
      <c r="CM150" s="109"/>
      <c r="CN150" s="109"/>
      <c r="CO150" s="109"/>
      <c r="CP150" s="109"/>
      <c r="CQ150" s="109"/>
      <c r="CR150" s="109"/>
      <c r="CS150" s="109"/>
      <c r="CT150" s="109"/>
      <c r="CU150" s="109"/>
      <c r="CV150" s="109"/>
      <c r="CW150" s="109"/>
      <c r="CX150" s="109"/>
      <c r="CY150" s="109"/>
      <c r="CZ150" s="109"/>
      <c r="DA150" s="109"/>
      <c r="DB150" s="109"/>
      <c r="DC150" s="109"/>
      <c r="DD150" s="109"/>
      <c r="DE150" s="109"/>
      <c r="DF150" s="109"/>
      <c r="DG150" s="109"/>
      <c r="DH150" s="109"/>
      <c r="DI150" s="109"/>
      <c r="DJ150" s="109"/>
      <c r="DK150" s="109"/>
      <c r="DL150" s="109"/>
      <c r="DM150" s="109"/>
      <c r="DN150" s="109"/>
      <c r="DO150" s="109"/>
      <c r="DP150" s="109"/>
      <c r="DQ150" s="109"/>
      <c r="DR150" s="109"/>
      <c r="DS150" s="109"/>
    </row>
    <row r="151" spans="1:123" s="8" customFormat="1">
      <c r="A151" s="65" t="s">
        <v>211</v>
      </c>
      <c r="B151" s="65"/>
      <c r="C151" s="65"/>
      <c r="D151" s="65"/>
      <c r="E151" s="65"/>
      <c r="F151" s="65"/>
      <c r="G151" s="65"/>
      <c r="H151" s="65"/>
      <c r="I151" s="64" t="s">
        <v>42</v>
      </c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5" t="s">
        <v>47</v>
      </c>
      <c r="AQ151" s="65"/>
      <c r="AR151" s="65"/>
      <c r="AS151" s="65"/>
      <c r="AT151" s="65"/>
      <c r="AU151" s="65"/>
      <c r="AV151" s="65"/>
      <c r="AW151" s="65"/>
      <c r="AX151" s="65"/>
      <c r="AY151" s="65"/>
      <c r="AZ151" s="65"/>
      <c r="BA151" s="65"/>
      <c r="BB151" s="65"/>
      <c r="BC151" s="65"/>
      <c r="BD151" s="65"/>
      <c r="BE151" s="65"/>
      <c r="BF151" s="109"/>
      <c r="BG151" s="109"/>
      <c r="BH151" s="109"/>
      <c r="BI151" s="109"/>
      <c r="BJ151" s="109"/>
      <c r="BK151" s="109"/>
      <c r="BL151" s="109"/>
      <c r="BM151" s="109"/>
      <c r="BN151" s="109"/>
      <c r="BO151" s="109"/>
      <c r="BP151" s="109"/>
      <c r="BQ151" s="109"/>
      <c r="BR151" s="109"/>
      <c r="BS151" s="109"/>
      <c r="BT151" s="109"/>
      <c r="BU151" s="109"/>
      <c r="BV151" s="109"/>
      <c r="BW151" s="109"/>
      <c r="BX151" s="109"/>
      <c r="BY151" s="109"/>
      <c r="BZ151" s="109"/>
      <c r="CA151" s="109"/>
      <c r="CB151" s="109"/>
      <c r="CC151" s="109"/>
      <c r="CD151" s="109"/>
      <c r="CE151" s="109"/>
      <c r="CF151" s="109"/>
      <c r="CG151" s="109"/>
      <c r="CH151" s="109"/>
      <c r="CI151" s="109"/>
      <c r="CJ151" s="109"/>
      <c r="CK151" s="109"/>
      <c r="CL151" s="109"/>
      <c r="CM151" s="109"/>
      <c r="CN151" s="109"/>
      <c r="CO151" s="109"/>
      <c r="CP151" s="109"/>
      <c r="CQ151" s="109"/>
      <c r="CR151" s="109"/>
      <c r="CS151" s="109"/>
      <c r="CT151" s="109"/>
      <c r="CU151" s="109"/>
      <c r="CV151" s="109"/>
      <c r="CW151" s="109"/>
      <c r="CX151" s="109"/>
      <c r="CY151" s="109"/>
      <c r="CZ151" s="109"/>
      <c r="DA151" s="109"/>
      <c r="DB151" s="109"/>
      <c r="DC151" s="109"/>
      <c r="DD151" s="109"/>
      <c r="DE151" s="109"/>
      <c r="DF151" s="109"/>
      <c r="DG151" s="109"/>
      <c r="DH151" s="109"/>
      <c r="DI151" s="109"/>
      <c r="DJ151" s="109"/>
      <c r="DK151" s="109"/>
      <c r="DL151" s="109"/>
      <c r="DM151" s="109"/>
      <c r="DN151" s="109"/>
      <c r="DO151" s="109"/>
      <c r="DP151" s="109"/>
      <c r="DQ151" s="109"/>
      <c r="DR151" s="109"/>
      <c r="DS151" s="109"/>
    </row>
    <row r="152" spans="1:123" s="8" customFormat="1">
      <c r="A152" s="65"/>
      <c r="B152" s="65"/>
      <c r="C152" s="65"/>
      <c r="D152" s="65"/>
      <c r="E152" s="65"/>
      <c r="F152" s="65"/>
      <c r="G152" s="65"/>
      <c r="H152" s="65"/>
      <c r="I152" s="64" t="s">
        <v>43</v>
      </c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4"/>
      <c r="AH152" s="64"/>
      <c r="AI152" s="64"/>
      <c r="AJ152" s="64"/>
      <c r="AK152" s="64"/>
      <c r="AL152" s="64"/>
      <c r="AM152" s="64"/>
      <c r="AN152" s="64"/>
      <c r="AO152" s="64"/>
      <c r="AP152" s="65"/>
      <c r="AQ152" s="65"/>
      <c r="AR152" s="65"/>
      <c r="AS152" s="65"/>
      <c r="AT152" s="65"/>
      <c r="AU152" s="65"/>
      <c r="AV152" s="65"/>
      <c r="AW152" s="65"/>
      <c r="AX152" s="65"/>
      <c r="AY152" s="65"/>
      <c r="AZ152" s="65"/>
      <c r="BA152" s="65"/>
      <c r="BB152" s="65"/>
      <c r="BC152" s="65"/>
      <c r="BD152" s="65"/>
      <c r="BE152" s="65"/>
      <c r="BF152" s="109"/>
      <c r="BG152" s="109"/>
      <c r="BH152" s="109"/>
      <c r="BI152" s="109"/>
      <c r="BJ152" s="109"/>
      <c r="BK152" s="109"/>
      <c r="BL152" s="109"/>
      <c r="BM152" s="109"/>
      <c r="BN152" s="109"/>
      <c r="BO152" s="109"/>
      <c r="BP152" s="109"/>
      <c r="BQ152" s="109"/>
      <c r="BR152" s="109"/>
      <c r="BS152" s="109"/>
      <c r="BT152" s="109"/>
      <c r="BU152" s="109"/>
      <c r="BV152" s="109"/>
      <c r="BW152" s="109"/>
      <c r="BX152" s="109"/>
      <c r="BY152" s="109"/>
      <c r="BZ152" s="109"/>
      <c r="CA152" s="109"/>
      <c r="CB152" s="109"/>
      <c r="CC152" s="109"/>
      <c r="CD152" s="109"/>
      <c r="CE152" s="109"/>
      <c r="CF152" s="109"/>
      <c r="CG152" s="109"/>
      <c r="CH152" s="109"/>
      <c r="CI152" s="109"/>
      <c r="CJ152" s="109"/>
      <c r="CK152" s="109"/>
      <c r="CL152" s="109"/>
      <c r="CM152" s="109"/>
      <c r="CN152" s="109"/>
      <c r="CO152" s="109"/>
      <c r="CP152" s="109"/>
      <c r="CQ152" s="109"/>
      <c r="CR152" s="109"/>
      <c r="CS152" s="109"/>
      <c r="CT152" s="109"/>
      <c r="CU152" s="109"/>
      <c r="CV152" s="109"/>
      <c r="CW152" s="109"/>
      <c r="CX152" s="109"/>
      <c r="CY152" s="109"/>
      <c r="CZ152" s="109"/>
      <c r="DA152" s="109"/>
      <c r="DB152" s="109"/>
      <c r="DC152" s="109"/>
      <c r="DD152" s="109"/>
      <c r="DE152" s="109"/>
      <c r="DF152" s="109"/>
      <c r="DG152" s="109"/>
      <c r="DH152" s="109"/>
      <c r="DI152" s="109"/>
      <c r="DJ152" s="109"/>
      <c r="DK152" s="109"/>
      <c r="DL152" s="109"/>
      <c r="DM152" s="109"/>
      <c r="DN152" s="109"/>
      <c r="DO152" s="109"/>
      <c r="DP152" s="109"/>
      <c r="DQ152" s="109"/>
      <c r="DR152" s="109"/>
      <c r="DS152" s="109"/>
    </row>
    <row r="153" spans="1:123" s="8" customFormat="1">
      <c r="A153" s="65"/>
      <c r="B153" s="65"/>
      <c r="C153" s="65"/>
      <c r="D153" s="65"/>
      <c r="E153" s="65"/>
      <c r="F153" s="65"/>
      <c r="G153" s="65"/>
      <c r="H153" s="65"/>
      <c r="I153" s="64" t="s">
        <v>212</v>
      </c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5"/>
      <c r="AQ153" s="65"/>
      <c r="AR153" s="65"/>
      <c r="AS153" s="65"/>
      <c r="AT153" s="65"/>
      <c r="AU153" s="65"/>
      <c r="AV153" s="65"/>
      <c r="AW153" s="65"/>
      <c r="AX153" s="65"/>
      <c r="AY153" s="65"/>
      <c r="AZ153" s="65"/>
      <c r="BA153" s="65"/>
      <c r="BB153" s="65"/>
      <c r="BC153" s="65"/>
      <c r="BD153" s="65"/>
      <c r="BE153" s="65"/>
      <c r="BF153" s="109"/>
      <c r="BG153" s="109"/>
      <c r="BH153" s="109"/>
      <c r="BI153" s="109"/>
      <c r="BJ153" s="109"/>
      <c r="BK153" s="109"/>
      <c r="BL153" s="109"/>
      <c r="BM153" s="109"/>
      <c r="BN153" s="109"/>
      <c r="BO153" s="109"/>
      <c r="BP153" s="109"/>
      <c r="BQ153" s="109"/>
      <c r="BR153" s="109"/>
      <c r="BS153" s="109"/>
      <c r="BT153" s="109"/>
      <c r="BU153" s="109"/>
      <c r="BV153" s="109"/>
      <c r="BW153" s="109"/>
      <c r="BX153" s="109"/>
      <c r="BY153" s="109"/>
      <c r="BZ153" s="109"/>
      <c r="CA153" s="109"/>
      <c r="CB153" s="109"/>
      <c r="CC153" s="109"/>
      <c r="CD153" s="109"/>
      <c r="CE153" s="109"/>
      <c r="CF153" s="109"/>
      <c r="CG153" s="109"/>
      <c r="CH153" s="109"/>
      <c r="CI153" s="109"/>
      <c r="CJ153" s="109"/>
      <c r="CK153" s="109"/>
      <c r="CL153" s="109"/>
      <c r="CM153" s="109"/>
      <c r="CN153" s="109"/>
      <c r="CO153" s="109"/>
      <c r="CP153" s="109"/>
      <c r="CQ153" s="109"/>
      <c r="CR153" s="109"/>
      <c r="CS153" s="109"/>
      <c r="CT153" s="109"/>
      <c r="CU153" s="109"/>
      <c r="CV153" s="109"/>
      <c r="CW153" s="109"/>
      <c r="CX153" s="109"/>
      <c r="CY153" s="109"/>
      <c r="CZ153" s="109"/>
      <c r="DA153" s="109"/>
      <c r="DB153" s="109"/>
      <c r="DC153" s="109"/>
      <c r="DD153" s="109"/>
      <c r="DE153" s="109"/>
      <c r="DF153" s="109"/>
      <c r="DG153" s="109"/>
      <c r="DH153" s="109"/>
      <c r="DI153" s="109"/>
      <c r="DJ153" s="109"/>
      <c r="DK153" s="109"/>
      <c r="DL153" s="109"/>
      <c r="DM153" s="109"/>
      <c r="DN153" s="109"/>
      <c r="DO153" s="109"/>
      <c r="DP153" s="109"/>
      <c r="DQ153" s="109"/>
      <c r="DR153" s="109"/>
      <c r="DS153" s="109"/>
    </row>
    <row r="154" spans="1:123" s="8" customFormat="1" ht="15.75" customHeight="1">
      <c r="A154" s="65" t="s">
        <v>213</v>
      </c>
      <c r="B154" s="65"/>
      <c r="C154" s="65"/>
      <c r="D154" s="65"/>
      <c r="E154" s="65"/>
      <c r="F154" s="65"/>
      <c r="G154" s="65"/>
      <c r="H154" s="65"/>
      <c r="I154" s="64" t="s">
        <v>88</v>
      </c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  <c r="AF154" s="64"/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87"/>
      <c r="BG154" s="87"/>
      <c r="BH154" s="87"/>
      <c r="BI154" s="87"/>
      <c r="BJ154" s="87"/>
      <c r="BK154" s="87"/>
      <c r="BL154" s="87"/>
      <c r="BM154" s="87"/>
      <c r="BN154" s="87"/>
      <c r="BO154" s="87"/>
      <c r="BP154" s="87"/>
      <c r="BQ154" s="87"/>
      <c r="BR154" s="87"/>
      <c r="BS154" s="87"/>
      <c r="BT154" s="87"/>
      <c r="BU154" s="87"/>
      <c r="BV154" s="87"/>
      <c r="BW154" s="87"/>
      <c r="BX154" s="87"/>
      <c r="BY154" s="87"/>
      <c r="BZ154" s="87"/>
      <c r="CA154" s="87"/>
      <c r="CB154" s="87"/>
      <c r="CC154" s="87"/>
      <c r="CD154" s="87"/>
      <c r="CE154" s="87"/>
      <c r="CF154" s="87"/>
      <c r="CG154" s="87"/>
      <c r="CH154" s="87"/>
      <c r="CI154" s="87"/>
      <c r="CJ154" s="87"/>
      <c r="CK154" s="87"/>
      <c r="CL154" s="87"/>
      <c r="CM154" s="87"/>
      <c r="CN154" s="87"/>
      <c r="CO154" s="87"/>
      <c r="CP154" s="87"/>
      <c r="CQ154" s="87"/>
      <c r="CR154" s="87"/>
      <c r="CS154" s="87"/>
      <c r="CT154" s="87"/>
      <c r="CU154" s="87"/>
      <c r="CV154" s="87"/>
      <c r="CW154" s="87"/>
      <c r="CX154" s="87"/>
      <c r="CY154" s="87"/>
      <c r="CZ154" s="87"/>
      <c r="DA154" s="87"/>
      <c r="DB154" s="87"/>
      <c r="DC154" s="87"/>
      <c r="DD154" s="87"/>
      <c r="DE154" s="87"/>
      <c r="DF154" s="87"/>
      <c r="DG154" s="87"/>
      <c r="DH154" s="87"/>
      <c r="DI154" s="87"/>
      <c r="DJ154" s="87"/>
      <c r="DK154" s="87"/>
      <c r="DL154" s="87"/>
      <c r="DM154" s="87"/>
      <c r="DN154" s="87"/>
      <c r="DO154" s="87"/>
      <c r="DP154" s="87"/>
      <c r="DQ154" s="87"/>
      <c r="DR154" s="87"/>
      <c r="DS154" s="87"/>
    </row>
    <row r="155" spans="1:123" s="8" customFormat="1">
      <c r="A155" s="65"/>
      <c r="B155" s="65"/>
      <c r="C155" s="65"/>
      <c r="D155" s="65"/>
      <c r="E155" s="65"/>
      <c r="F155" s="65"/>
      <c r="G155" s="65"/>
      <c r="H155" s="65"/>
      <c r="I155" s="64" t="s">
        <v>89</v>
      </c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87"/>
      <c r="BG155" s="87"/>
      <c r="BH155" s="87"/>
      <c r="BI155" s="87"/>
      <c r="BJ155" s="87"/>
      <c r="BK155" s="87"/>
      <c r="BL155" s="87"/>
      <c r="BM155" s="87"/>
      <c r="BN155" s="87"/>
      <c r="BO155" s="87"/>
      <c r="BP155" s="87"/>
      <c r="BQ155" s="87"/>
      <c r="BR155" s="87"/>
      <c r="BS155" s="87"/>
      <c r="BT155" s="87"/>
      <c r="BU155" s="87"/>
      <c r="BV155" s="87"/>
      <c r="BW155" s="87"/>
      <c r="BX155" s="87"/>
      <c r="BY155" s="87"/>
      <c r="BZ155" s="87"/>
      <c r="CA155" s="87"/>
      <c r="CB155" s="87"/>
      <c r="CC155" s="87"/>
      <c r="CD155" s="87"/>
      <c r="CE155" s="87"/>
      <c r="CF155" s="87"/>
      <c r="CG155" s="87"/>
      <c r="CH155" s="87"/>
      <c r="CI155" s="87"/>
      <c r="CJ155" s="87"/>
      <c r="CK155" s="87"/>
      <c r="CL155" s="87"/>
      <c r="CM155" s="87"/>
      <c r="CN155" s="87"/>
      <c r="CO155" s="87"/>
      <c r="CP155" s="87"/>
      <c r="CQ155" s="87"/>
      <c r="CR155" s="87"/>
      <c r="CS155" s="87"/>
      <c r="CT155" s="87"/>
      <c r="CU155" s="87"/>
      <c r="CV155" s="87"/>
      <c r="CW155" s="87"/>
      <c r="CX155" s="87"/>
      <c r="CY155" s="87"/>
      <c r="CZ155" s="87"/>
      <c r="DA155" s="87"/>
      <c r="DB155" s="87"/>
      <c r="DC155" s="87"/>
      <c r="DD155" s="87"/>
      <c r="DE155" s="87"/>
      <c r="DF155" s="87"/>
      <c r="DG155" s="87"/>
      <c r="DH155" s="87"/>
      <c r="DI155" s="87"/>
      <c r="DJ155" s="87"/>
      <c r="DK155" s="87"/>
      <c r="DL155" s="87"/>
      <c r="DM155" s="87"/>
      <c r="DN155" s="87"/>
      <c r="DO155" s="87"/>
      <c r="DP155" s="87"/>
      <c r="DQ155" s="87"/>
      <c r="DR155" s="87"/>
      <c r="DS155" s="87"/>
    </row>
    <row r="156" spans="1:123" s="8" customFormat="1">
      <c r="A156" s="65"/>
      <c r="B156" s="65"/>
      <c r="C156" s="65"/>
      <c r="D156" s="65"/>
      <c r="E156" s="65"/>
      <c r="F156" s="65"/>
      <c r="G156" s="65"/>
      <c r="H156" s="65"/>
      <c r="I156" s="64" t="s">
        <v>214</v>
      </c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  <c r="AF156" s="64"/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87"/>
      <c r="BG156" s="87"/>
      <c r="BH156" s="87"/>
      <c r="BI156" s="87"/>
      <c r="BJ156" s="87"/>
      <c r="BK156" s="87"/>
      <c r="BL156" s="87"/>
      <c r="BM156" s="87"/>
      <c r="BN156" s="87"/>
      <c r="BO156" s="87"/>
      <c r="BP156" s="87"/>
      <c r="BQ156" s="87"/>
      <c r="BR156" s="87"/>
      <c r="BS156" s="87"/>
      <c r="BT156" s="87"/>
      <c r="BU156" s="87"/>
      <c r="BV156" s="87"/>
      <c r="BW156" s="87"/>
      <c r="BX156" s="87"/>
      <c r="BY156" s="87"/>
      <c r="BZ156" s="87"/>
      <c r="CA156" s="87"/>
      <c r="CB156" s="87"/>
      <c r="CC156" s="87"/>
      <c r="CD156" s="87"/>
      <c r="CE156" s="87"/>
      <c r="CF156" s="87"/>
      <c r="CG156" s="87"/>
      <c r="CH156" s="87"/>
      <c r="CI156" s="87"/>
      <c r="CJ156" s="87"/>
      <c r="CK156" s="87"/>
      <c r="CL156" s="87"/>
      <c r="CM156" s="87"/>
      <c r="CN156" s="87"/>
      <c r="CO156" s="87"/>
      <c r="CP156" s="87"/>
      <c r="CQ156" s="87"/>
      <c r="CR156" s="87"/>
      <c r="CS156" s="87"/>
      <c r="CT156" s="87"/>
      <c r="CU156" s="87"/>
      <c r="CV156" s="87"/>
      <c r="CW156" s="87"/>
      <c r="CX156" s="87"/>
      <c r="CY156" s="87"/>
      <c r="CZ156" s="87"/>
      <c r="DA156" s="87"/>
      <c r="DB156" s="87"/>
      <c r="DC156" s="87"/>
      <c r="DD156" s="87"/>
      <c r="DE156" s="87"/>
      <c r="DF156" s="87"/>
      <c r="DG156" s="87"/>
      <c r="DH156" s="87"/>
      <c r="DI156" s="87"/>
      <c r="DJ156" s="87"/>
      <c r="DK156" s="87"/>
      <c r="DL156" s="87"/>
      <c r="DM156" s="87"/>
      <c r="DN156" s="87"/>
      <c r="DO156" s="87"/>
      <c r="DP156" s="87"/>
      <c r="DQ156" s="87"/>
      <c r="DR156" s="87"/>
      <c r="DS156" s="87"/>
    </row>
    <row r="157" spans="1:123" s="8" customFormat="1">
      <c r="A157" s="65"/>
      <c r="B157" s="65"/>
      <c r="C157" s="65"/>
      <c r="D157" s="65"/>
      <c r="E157" s="65"/>
      <c r="F157" s="65"/>
      <c r="G157" s="65"/>
      <c r="H157" s="65"/>
      <c r="I157" s="64" t="s">
        <v>215</v>
      </c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4"/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87"/>
      <c r="BG157" s="87"/>
      <c r="BH157" s="87"/>
      <c r="BI157" s="87"/>
      <c r="BJ157" s="87"/>
      <c r="BK157" s="87"/>
      <c r="BL157" s="87"/>
      <c r="BM157" s="87"/>
      <c r="BN157" s="87"/>
      <c r="BO157" s="87"/>
      <c r="BP157" s="87"/>
      <c r="BQ157" s="87"/>
      <c r="BR157" s="87"/>
      <c r="BS157" s="87"/>
      <c r="BT157" s="87"/>
      <c r="BU157" s="87"/>
      <c r="BV157" s="87"/>
      <c r="BW157" s="87"/>
      <c r="BX157" s="87"/>
      <c r="BY157" s="87"/>
      <c r="BZ157" s="87"/>
      <c r="CA157" s="87"/>
      <c r="CB157" s="87"/>
      <c r="CC157" s="87"/>
      <c r="CD157" s="87"/>
      <c r="CE157" s="87"/>
      <c r="CF157" s="87"/>
      <c r="CG157" s="87"/>
      <c r="CH157" s="87"/>
      <c r="CI157" s="87"/>
      <c r="CJ157" s="87"/>
      <c r="CK157" s="87"/>
      <c r="CL157" s="87"/>
      <c r="CM157" s="87"/>
      <c r="CN157" s="87"/>
      <c r="CO157" s="87"/>
      <c r="CP157" s="87"/>
      <c r="CQ157" s="87"/>
      <c r="CR157" s="87"/>
      <c r="CS157" s="87"/>
      <c r="CT157" s="87"/>
      <c r="CU157" s="87"/>
      <c r="CV157" s="87"/>
      <c r="CW157" s="87"/>
      <c r="CX157" s="87"/>
      <c r="CY157" s="87"/>
      <c r="CZ157" s="87"/>
      <c r="DA157" s="87"/>
      <c r="DB157" s="87"/>
      <c r="DC157" s="87"/>
      <c r="DD157" s="87"/>
      <c r="DE157" s="87"/>
      <c r="DF157" s="87"/>
      <c r="DG157" s="87"/>
      <c r="DH157" s="87"/>
      <c r="DI157" s="87"/>
      <c r="DJ157" s="87"/>
      <c r="DK157" s="87"/>
      <c r="DL157" s="87"/>
      <c r="DM157" s="87"/>
      <c r="DN157" s="87"/>
      <c r="DO157" s="87"/>
      <c r="DP157" s="87"/>
      <c r="DQ157" s="87"/>
      <c r="DR157" s="87"/>
      <c r="DS157" s="87"/>
    </row>
    <row r="158" spans="1:123" s="8" customFormat="1">
      <c r="A158" s="65"/>
      <c r="B158" s="65"/>
      <c r="C158" s="65"/>
      <c r="D158" s="65"/>
      <c r="E158" s="65"/>
      <c r="F158" s="65"/>
      <c r="G158" s="65"/>
      <c r="H158" s="65"/>
      <c r="I158" s="64" t="s">
        <v>216</v>
      </c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  <c r="AF158" s="64"/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87"/>
      <c r="BG158" s="87"/>
      <c r="BH158" s="87"/>
      <c r="BI158" s="87"/>
      <c r="BJ158" s="87"/>
      <c r="BK158" s="87"/>
      <c r="BL158" s="87"/>
      <c r="BM158" s="87"/>
      <c r="BN158" s="87"/>
      <c r="BO158" s="87"/>
      <c r="BP158" s="87"/>
      <c r="BQ158" s="87"/>
      <c r="BR158" s="87"/>
      <c r="BS158" s="87"/>
      <c r="BT158" s="87"/>
      <c r="BU158" s="87"/>
      <c r="BV158" s="87"/>
      <c r="BW158" s="87"/>
      <c r="BX158" s="87"/>
      <c r="BY158" s="87"/>
      <c r="BZ158" s="87"/>
      <c r="CA158" s="87"/>
      <c r="CB158" s="87"/>
      <c r="CC158" s="87"/>
      <c r="CD158" s="87"/>
      <c r="CE158" s="87"/>
      <c r="CF158" s="87"/>
      <c r="CG158" s="87"/>
      <c r="CH158" s="87"/>
      <c r="CI158" s="87"/>
      <c r="CJ158" s="87"/>
      <c r="CK158" s="87"/>
      <c r="CL158" s="87"/>
      <c r="CM158" s="87"/>
      <c r="CN158" s="87"/>
      <c r="CO158" s="87"/>
      <c r="CP158" s="87"/>
      <c r="CQ158" s="87"/>
      <c r="CR158" s="87"/>
      <c r="CS158" s="87"/>
      <c r="CT158" s="87"/>
      <c r="CU158" s="87"/>
      <c r="CV158" s="87"/>
      <c r="CW158" s="87"/>
      <c r="CX158" s="87"/>
      <c r="CY158" s="87"/>
      <c r="CZ158" s="87"/>
      <c r="DA158" s="87"/>
      <c r="DB158" s="87"/>
      <c r="DC158" s="87"/>
      <c r="DD158" s="87"/>
      <c r="DE158" s="87"/>
      <c r="DF158" s="87"/>
      <c r="DG158" s="87"/>
      <c r="DH158" s="87"/>
      <c r="DI158" s="87"/>
      <c r="DJ158" s="87"/>
      <c r="DK158" s="87"/>
      <c r="DL158" s="87"/>
      <c r="DM158" s="87"/>
      <c r="DN158" s="87"/>
      <c r="DO158" s="87"/>
      <c r="DP158" s="87"/>
      <c r="DQ158" s="87"/>
      <c r="DR158" s="87"/>
      <c r="DS158" s="87"/>
    </row>
    <row r="159" spans="1:12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23" s="18" customFormat="1" ht="11.25">
      <c r="A160" s="17" t="s">
        <v>292</v>
      </c>
    </row>
  </sheetData>
  <mergeCells count="651">
    <mergeCell ref="CB154:CW158"/>
    <mergeCell ref="BF154:CA158"/>
    <mergeCell ref="CB147:CW147"/>
    <mergeCell ref="BF147:CA147"/>
    <mergeCell ref="CB47:CW47"/>
    <mergeCell ref="BF47:CA47"/>
    <mergeCell ref="CB46:CW46"/>
    <mergeCell ref="CB36:CW36"/>
    <mergeCell ref="BF36:CA36"/>
    <mergeCell ref="I7:AO7"/>
    <mergeCell ref="I5:AO5"/>
    <mergeCell ref="I6:AO6"/>
    <mergeCell ref="I9:AO9"/>
    <mergeCell ref="CX7:DS7"/>
    <mergeCell ref="A1:DS1"/>
    <mergeCell ref="A3:H3"/>
    <mergeCell ref="I3:AO3"/>
    <mergeCell ref="AP3:BE3"/>
    <mergeCell ref="BF3:CA3"/>
    <mergeCell ref="CB3:CW3"/>
    <mergeCell ref="CX3:DS3"/>
    <mergeCell ref="A4:H4"/>
    <mergeCell ref="I4:AO4"/>
    <mergeCell ref="AP4:BE4"/>
    <mergeCell ref="BF4:CA4"/>
    <mergeCell ref="CB4:CW4"/>
    <mergeCell ref="CX4:DS4"/>
    <mergeCell ref="A5:H6"/>
    <mergeCell ref="AP5:BE6"/>
    <mergeCell ref="BF7:CA7"/>
    <mergeCell ref="CB7:CW7"/>
    <mergeCell ref="BF6:DS6"/>
    <mergeCell ref="CX48:DS48"/>
    <mergeCell ref="A11:H11"/>
    <mergeCell ref="I11:AO11"/>
    <mergeCell ref="AP11:BE11"/>
    <mergeCell ref="BF11:CA11"/>
    <mergeCell ref="CX11:DS11"/>
    <mergeCell ref="A48:H48"/>
    <mergeCell ref="I48:AO48"/>
    <mergeCell ref="AP48:BE48"/>
    <mergeCell ref="BF48:CA48"/>
    <mergeCell ref="CB48:CW48"/>
    <mergeCell ref="I12:AO12"/>
    <mergeCell ref="I13:AO13"/>
    <mergeCell ref="A12:H12"/>
    <mergeCell ref="CX47:DS47"/>
    <mergeCell ref="I14:AO14"/>
    <mergeCell ref="I15:AO15"/>
    <mergeCell ref="I16:AO16"/>
    <mergeCell ref="I17:AO17"/>
    <mergeCell ref="I18:AO18"/>
    <mergeCell ref="BF46:CA46"/>
    <mergeCell ref="I19:AO19"/>
    <mergeCell ref="I20:AO20"/>
    <mergeCell ref="I29:AO29"/>
    <mergeCell ref="AP36:BE36"/>
    <mergeCell ref="A47:H47"/>
    <mergeCell ref="I47:AO47"/>
    <mergeCell ref="AP47:BE47"/>
    <mergeCell ref="A46:H46"/>
    <mergeCell ref="I46:AO46"/>
    <mergeCell ref="AP46:BE46"/>
    <mergeCell ref="CX46:DS46"/>
    <mergeCell ref="CX40:DS44"/>
    <mergeCell ref="I42:AO42"/>
    <mergeCell ref="I43:AO43"/>
    <mergeCell ref="I44:AO44"/>
    <mergeCell ref="A45:H45"/>
    <mergeCell ref="I45:AO45"/>
    <mergeCell ref="AP45:BE45"/>
    <mergeCell ref="BF45:CA45"/>
    <mergeCell ref="CB45:CW45"/>
    <mergeCell ref="CX45:DS45"/>
    <mergeCell ref="I40:AO40"/>
    <mergeCell ref="A40:H44"/>
    <mergeCell ref="AP40:BE44"/>
    <mergeCell ref="BF40:CA44"/>
    <mergeCell ref="CB40:CW44"/>
    <mergeCell ref="I41:AO41"/>
    <mergeCell ref="CX39:DS39"/>
    <mergeCell ref="A38:H38"/>
    <mergeCell ref="I38:AO38"/>
    <mergeCell ref="AP38:BE38"/>
    <mergeCell ref="BF38:CA38"/>
    <mergeCell ref="CB38:CW38"/>
    <mergeCell ref="CX38:DS38"/>
    <mergeCell ref="A37:H37"/>
    <mergeCell ref="I37:AO37"/>
    <mergeCell ref="AP37:BE37"/>
    <mergeCell ref="BF37:CA37"/>
    <mergeCell ref="CB37:CW37"/>
    <mergeCell ref="CX37:DS37"/>
    <mergeCell ref="A39:H39"/>
    <mergeCell ref="I39:AO39"/>
    <mergeCell ref="AP39:BE39"/>
    <mergeCell ref="BF39:CA39"/>
    <mergeCell ref="CB39:CW39"/>
    <mergeCell ref="CX36:DS36"/>
    <mergeCell ref="A35:H35"/>
    <mergeCell ref="I35:AO35"/>
    <mergeCell ref="AP35:BE35"/>
    <mergeCell ref="BF35:CA35"/>
    <mergeCell ref="CB35:CW35"/>
    <mergeCell ref="CX35:DS35"/>
    <mergeCell ref="CX29:DS33"/>
    <mergeCell ref="I31:AO31"/>
    <mergeCell ref="I32:AO32"/>
    <mergeCell ref="I33:AO33"/>
    <mergeCell ref="A34:H34"/>
    <mergeCell ref="I34:AO34"/>
    <mergeCell ref="AP34:BE34"/>
    <mergeCell ref="BF34:CA34"/>
    <mergeCell ref="CB34:CW34"/>
    <mergeCell ref="CX34:DS34"/>
    <mergeCell ref="A29:H33"/>
    <mergeCell ref="AP29:BE33"/>
    <mergeCell ref="BF29:CA33"/>
    <mergeCell ref="CB29:CW33"/>
    <mergeCell ref="I30:AO30"/>
    <mergeCell ref="A36:H36"/>
    <mergeCell ref="I36:AO36"/>
    <mergeCell ref="A28:H28"/>
    <mergeCell ref="I28:AO28"/>
    <mergeCell ref="AP28:BE28"/>
    <mergeCell ref="BF28:CA28"/>
    <mergeCell ref="CB28:CW28"/>
    <mergeCell ref="CX28:DS28"/>
    <mergeCell ref="A27:H27"/>
    <mergeCell ref="I27:AO27"/>
    <mergeCell ref="AP27:BE27"/>
    <mergeCell ref="BF27:CA27"/>
    <mergeCell ref="CB27:CW27"/>
    <mergeCell ref="CX27:DS27"/>
    <mergeCell ref="I26:AO26"/>
    <mergeCell ref="AP26:BE26"/>
    <mergeCell ref="BF26:CA26"/>
    <mergeCell ref="CB26:CW26"/>
    <mergeCell ref="CX26:DS26"/>
    <mergeCell ref="CB24:CW24"/>
    <mergeCell ref="CX24:DS24"/>
    <mergeCell ref="A25:H25"/>
    <mergeCell ref="I25:AO25"/>
    <mergeCell ref="AP25:BE25"/>
    <mergeCell ref="BF25:CA25"/>
    <mergeCell ref="CB25:CW25"/>
    <mergeCell ref="CX25:DS25"/>
    <mergeCell ref="A10:H10"/>
    <mergeCell ref="AP10:BE10"/>
    <mergeCell ref="BF10:CA10"/>
    <mergeCell ref="CB10:CW10"/>
    <mergeCell ref="CX10:DS10"/>
    <mergeCell ref="AP12:BE12"/>
    <mergeCell ref="BF12:CA12"/>
    <mergeCell ref="CB11:CW11"/>
    <mergeCell ref="A8:H9"/>
    <mergeCell ref="AP8:BE9"/>
    <mergeCell ref="BF8:CA9"/>
    <mergeCell ref="I10:AO10"/>
    <mergeCell ref="I8:AO8"/>
    <mergeCell ref="CB8:CW9"/>
    <mergeCell ref="CX8:DS9"/>
    <mergeCell ref="CB15:CW15"/>
    <mergeCell ref="CX15:DS15"/>
    <mergeCell ref="CB12:CW12"/>
    <mergeCell ref="CX12:DS12"/>
    <mergeCell ref="A13:H13"/>
    <mergeCell ref="AP13:BE13"/>
    <mergeCell ref="BF13:CA13"/>
    <mergeCell ref="A16:H16"/>
    <mergeCell ref="AP16:BE16"/>
    <mergeCell ref="BF16:CA16"/>
    <mergeCell ref="CB16:CW16"/>
    <mergeCell ref="CX16:DS16"/>
    <mergeCell ref="A14:H14"/>
    <mergeCell ref="AP14:BE14"/>
    <mergeCell ref="BF14:CA14"/>
    <mergeCell ref="CB14:CW14"/>
    <mergeCell ref="CX14:DS14"/>
    <mergeCell ref="CB13:CW13"/>
    <mergeCell ref="CX13:DS13"/>
    <mergeCell ref="A15:H15"/>
    <mergeCell ref="AP15:BE15"/>
    <mergeCell ref="BF15:CA15"/>
    <mergeCell ref="CB23:CW23"/>
    <mergeCell ref="CX23:DS23"/>
    <mergeCell ref="A17:H22"/>
    <mergeCell ref="AP17:BE22"/>
    <mergeCell ref="BF17:CA22"/>
    <mergeCell ref="CB17:CW22"/>
    <mergeCell ref="CX17:DS22"/>
    <mergeCell ref="A50:H50"/>
    <mergeCell ref="I50:AO50"/>
    <mergeCell ref="AP50:BE50"/>
    <mergeCell ref="BF50:CA50"/>
    <mergeCell ref="CB50:CW50"/>
    <mergeCell ref="CX50:DS50"/>
    <mergeCell ref="A24:H24"/>
    <mergeCell ref="I24:AO24"/>
    <mergeCell ref="AP24:BE24"/>
    <mergeCell ref="BF24:CA24"/>
    <mergeCell ref="I23:AO23"/>
    <mergeCell ref="I21:AO21"/>
    <mergeCell ref="I22:AO22"/>
    <mergeCell ref="A23:H23"/>
    <mergeCell ref="AP23:BE23"/>
    <mergeCell ref="BF23:CA23"/>
    <mergeCell ref="A26:H26"/>
    <mergeCell ref="CX51:DS56"/>
    <mergeCell ref="I54:AO54"/>
    <mergeCell ref="I53:AO53"/>
    <mergeCell ref="I52:AO52"/>
    <mergeCell ref="I51:AO51"/>
    <mergeCell ref="CX49:DS49"/>
    <mergeCell ref="CB49:CW49"/>
    <mergeCell ref="I56:AO56"/>
    <mergeCell ref="A51:H56"/>
    <mergeCell ref="AP51:BE56"/>
    <mergeCell ref="BF51:CA56"/>
    <mergeCell ref="CB51:CW56"/>
    <mergeCell ref="I55:AO55"/>
    <mergeCell ref="A49:H49"/>
    <mergeCell ref="I49:AO49"/>
    <mergeCell ref="AP49:BE49"/>
    <mergeCell ref="BF49:CA49"/>
    <mergeCell ref="A57:H57"/>
    <mergeCell ref="I57:AO57"/>
    <mergeCell ref="AP57:BE57"/>
    <mergeCell ref="BF57:CA57"/>
    <mergeCell ref="CB57:CW57"/>
    <mergeCell ref="CX57:DS57"/>
    <mergeCell ref="A58:H58"/>
    <mergeCell ref="I58:AO58"/>
    <mergeCell ref="AP58:BE58"/>
    <mergeCell ref="BF58:CA58"/>
    <mergeCell ref="CB58:CW58"/>
    <mergeCell ref="CX58:DS58"/>
    <mergeCell ref="A59:H59"/>
    <mergeCell ref="I59:AO59"/>
    <mergeCell ref="AP59:BE59"/>
    <mergeCell ref="BF59:CA59"/>
    <mergeCell ref="CB59:CW59"/>
    <mergeCell ref="CX59:DS59"/>
    <mergeCell ref="A60:H60"/>
    <mergeCell ref="I60:AO60"/>
    <mergeCell ref="AP60:BE60"/>
    <mergeCell ref="BF60:CA60"/>
    <mergeCell ref="CB60:CW60"/>
    <mergeCell ref="CX60:DS60"/>
    <mergeCell ref="A61:H61"/>
    <mergeCell ref="I61:AO61"/>
    <mergeCell ref="AP61:BE61"/>
    <mergeCell ref="BF61:CA61"/>
    <mergeCell ref="CB61:CW61"/>
    <mergeCell ref="CX61:DS61"/>
    <mergeCell ref="CX63:DS64"/>
    <mergeCell ref="A62:H62"/>
    <mergeCell ref="I62:AO62"/>
    <mergeCell ref="AP62:BE62"/>
    <mergeCell ref="BF62:CA62"/>
    <mergeCell ref="CB62:CW62"/>
    <mergeCell ref="CX62:DS62"/>
    <mergeCell ref="I64:AO64"/>
    <mergeCell ref="A63:H64"/>
    <mergeCell ref="AP63:BE64"/>
    <mergeCell ref="BF63:CA64"/>
    <mergeCell ref="CB63:CW64"/>
    <mergeCell ref="I63:AO63"/>
    <mergeCell ref="A65:H65"/>
    <mergeCell ref="I65:AO65"/>
    <mergeCell ref="AP65:BE65"/>
    <mergeCell ref="BF65:CA65"/>
    <mergeCell ref="CB65:CW65"/>
    <mergeCell ref="CX65:DS65"/>
    <mergeCell ref="A66:H66"/>
    <mergeCell ref="I66:AO66"/>
    <mergeCell ref="AP66:BE66"/>
    <mergeCell ref="BF66:CA66"/>
    <mergeCell ref="CB66:CW66"/>
    <mergeCell ref="CX66:DS66"/>
    <mergeCell ref="A67:H67"/>
    <mergeCell ref="I67:AO67"/>
    <mergeCell ref="AP67:BE67"/>
    <mergeCell ref="BF67:CA67"/>
    <mergeCell ref="CB67:CW67"/>
    <mergeCell ref="CX67:DS67"/>
    <mergeCell ref="A68:H68"/>
    <mergeCell ref="I68:AO68"/>
    <mergeCell ref="AP68:BE68"/>
    <mergeCell ref="BF68:CA68"/>
    <mergeCell ref="CB68:CW68"/>
    <mergeCell ref="CX68:DS68"/>
    <mergeCell ref="A69:H69"/>
    <mergeCell ref="I69:AO69"/>
    <mergeCell ref="AP69:BE69"/>
    <mergeCell ref="BF69:CA69"/>
    <mergeCell ref="CB69:CW69"/>
    <mergeCell ref="CX69:DS69"/>
    <mergeCell ref="CX71:DS72"/>
    <mergeCell ref="A70:H70"/>
    <mergeCell ref="I70:AO70"/>
    <mergeCell ref="AP70:BE70"/>
    <mergeCell ref="BF70:CA70"/>
    <mergeCell ref="CB70:CW70"/>
    <mergeCell ref="CX70:DS70"/>
    <mergeCell ref="I72:AO72"/>
    <mergeCell ref="A71:H72"/>
    <mergeCell ref="AP71:BE72"/>
    <mergeCell ref="BF71:CA72"/>
    <mergeCell ref="CB71:CW72"/>
    <mergeCell ref="I71:AO71"/>
    <mergeCell ref="A73:H73"/>
    <mergeCell ref="I73:AO73"/>
    <mergeCell ref="AP73:BE73"/>
    <mergeCell ref="BF73:CA73"/>
    <mergeCell ref="CB73:CW73"/>
    <mergeCell ref="CX73:DS73"/>
    <mergeCell ref="A74:H74"/>
    <mergeCell ref="I74:AO74"/>
    <mergeCell ref="AP74:BE74"/>
    <mergeCell ref="BF74:CA74"/>
    <mergeCell ref="CB74:CW74"/>
    <mergeCell ref="CX74:DS74"/>
    <mergeCell ref="A75:H75"/>
    <mergeCell ref="I75:AO75"/>
    <mergeCell ref="AP75:BE75"/>
    <mergeCell ref="BF75:CA75"/>
    <mergeCell ref="CB75:CW75"/>
    <mergeCell ref="CX75:DS75"/>
    <mergeCell ref="A76:H76"/>
    <mergeCell ref="I76:AO76"/>
    <mergeCell ref="AP76:BE76"/>
    <mergeCell ref="BF76:CA76"/>
    <mergeCell ref="CB76:CW76"/>
    <mergeCell ref="CX76:DS76"/>
    <mergeCell ref="A77:H77"/>
    <mergeCell ref="I77:AO77"/>
    <mergeCell ref="AP77:BE77"/>
    <mergeCell ref="BF77:CA77"/>
    <mergeCell ref="CB77:CW77"/>
    <mergeCell ref="CX77:DS77"/>
    <mergeCell ref="CX79:DS83"/>
    <mergeCell ref="I81:AO81"/>
    <mergeCell ref="I80:AO80"/>
    <mergeCell ref="I79:AO79"/>
    <mergeCell ref="A78:H78"/>
    <mergeCell ref="I78:AO78"/>
    <mergeCell ref="AP78:BE78"/>
    <mergeCell ref="BF78:CA78"/>
    <mergeCell ref="CB78:CW78"/>
    <mergeCell ref="CX78:DS78"/>
    <mergeCell ref="I83:AO83"/>
    <mergeCell ref="A79:H83"/>
    <mergeCell ref="AP79:BE83"/>
    <mergeCell ref="BF79:CA83"/>
    <mergeCell ref="CB79:CW83"/>
    <mergeCell ref="I82:AO82"/>
    <mergeCell ref="A84:H84"/>
    <mergeCell ref="I84:AO84"/>
    <mergeCell ref="AP84:BE84"/>
    <mergeCell ref="BF84:CA84"/>
    <mergeCell ref="CB84:CW84"/>
    <mergeCell ref="CX84:DS84"/>
    <mergeCell ref="A85:H85"/>
    <mergeCell ref="I85:AO85"/>
    <mergeCell ref="AP85:BE85"/>
    <mergeCell ref="BF85:CA85"/>
    <mergeCell ref="CB85:CW85"/>
    <mergeCell ref="CX85:DS85"/>
    <mergeCell ref="A86:H86"/>
    <mergeCell ref="I86:AO86"/>
    <mergeCell ref="AP86:BE86"/>
    <mergeCell ref="BF86:CA86"/>
    <mergeCell ref="CB86:CW86"/>
    <mergeCell ref="CX86:DS86"/>
    <mergeCell ref="A87:H87"/>
    <mergeCell ref="I87:AO87"/>
    <mergeCell ref="AP87:BE87"/>
    <mergeCell ref="BF87:CA87"/>
    <mergeCell ref="CB87:CW87"/>
    <mergeCell ref="CX87:DS87"/>
    <mergeCell ref="A88:H88"/>
    <mergeCell ref="I88:AO88"/>
    <mergeCell ref="AP88:BE88"/>
    <mergeCell ref="BF88:CA88"/>
    <mergeCell ref="CB88:CW88"/>
    <mergeCell ref="CX88:DS88"/>
    <mergeCell ref="A89:H89"/>
    <mergeCell ref="I89:AO89"/>
    <mergeCell ref="AP89:BE89"/>
    <mergeCell ref="BF89:CA89"/>
    <mergeCell ref="CB89:CW89"/>
    <mergeCell ref="CX89:DS89"/>
    <mergeCell ref="A90:H90"/>
    <mergeCell ref="I90:AO90"/>
    <mergeCell ref="AP90:BE90"/>
    <mergeCell ref="BF90:CA90"/>
    <mergeCell ref="CB90:CW90"/>
    <mergeCell ref="CX90:DS90"/>
    <mergeCell ref="A91:H91"/>
    <mergeCell ref="I91:AO91"/>
    <mergeCell ref="AP91:BE91"/>
    <mergeCell ref="BF91:CA91"/>
    <mergeCell ref="CB91:CW91"/>
    <mergeCell ref="CX91:DS91"/>
    <mergeCell ref="A92:H92"/>
    <mergeCell ref="I92:AO92"/>
    <mergeCell ref="AP92:BE92"/>
    <mergeCell ref="BF92:CA92"/>
    <mergeCell ref="CB92:CW92"/>
    <mergeCell ref="CX92:DS92"/>
    <mergeCell ref="A93:H93"/>
    <mergeCell ref="I93:AO93"/>
    <mergeCell ref="AP93:BE93"/>
    <mergeCell ref="BF93:CA93"/>
    <mergeCell ref="CB93:CW93"/>
    <mergeCell ref="CX93:DS93"/>
    <mergeCell ref="A94:H94"/>
    <mergeCell ref="I94:AO94"/>
    <mergeCell ref="AP94:BE94"/>
    <mergeCell ref="BF94:CA94"/>
    <mergeCell ref="CB94:CW94"/>
    <mergeCell ref="CX94:DS94"/>
    <mergeCell ref="CX96:DS99"/>
    <mergeCell ref="I97:AO97"/>
    <mergeCell ref="I96:AO96"/>
    <mergeCell ref="A95:H95"/>
    <mergeCell ref="I95:AO95"/>
    <mergeCell ref="AP95:BE95"/>
    <mergeCell ref="BF95:CA95"/>
    <mergeCell ref="CB95:CW95"/>
    <mergeCell ref="CX95:DS95"/>
    <mergeCell ref="I99:AO99"/>
    <mergeCell ref="A96:H99"/>
    <mergeCell ref="AP96:BE99"/>
    <mergeCell ref="BF96:CA99"/>
    <mergeCell ref="CB96:CW99"/>
    <mergeCell ref="I98:AO98"/>
    <mergeCell ref="A100:H100"/>
    <mergeCell ref="I100:AO100"/>
    <mergeCell ref="AP100:BE100"/>
    <mergeCell ref="BF100:CA100"/>
    <mergeCell ref="CB100:CW100"/>
    <mergeCell ref="CX100:DS100"/>
    <mergeCell ref="CX102:DS103"/>
    <mergeCell ref="A101:H101"/>
    <mergeCell ref="I101:AO101"/>
    <mergeCell ref="AP101:BE101"/>
    <mergeCell ref="BF101:CA101"/>
    <mergeCell ref="CB101:CW101"/>
    <mergeCell ref="CX101:DS101"/>
    <mergeCell ref="I103:AO103"/>
    <mergeCell ref="A102:H103"/>
    <mergeCell ref="AP102:BE103"/>
    <mergeCell ref="BF102:CA103"/>
    <mergeCell ref="CB102:CW103"/>
    <mergeCell ref="I102:AO102"/>
    <mergeCell ref="CX105:DS106"/>
    <mergeCell ref="A104:H104"/>
    <mergeCell ref="I104:AO104"/>
    <mergeCell ref="AP104:BE104"/>
    <mergeCell ref="BF104:CA104"/>
    <mergeCell ref="CB104:CW104"/>
    <mergeCell ref="CX104:DS104"/>
    <mergeCell ref="CX107:DS111"/>
    <mergeCell ref="I109:AO109"/>
    <mergeCell ref="I108:AO108"/>
    <mergeCell ref="I107:AO107"/>
    <mergeCell ref="I106:AO106"/>
    <mergeCell ref="I110:AO110"/>
    <mergeCell ref="A105:H106"/>
    <mergeCell ref="AP105:BE106"/>
    <mergeCell ref="BF105:CA106"/>
    <mergeCell ref="CB105:CW106"/>
    <mergeCell ref="I105:AO105"/>
    <mergeCell ref="I111:AO111"/>
    <mergeCell ref="A107:H111"/>
    <mergeCell ref="AP107:BE111"/>
    <mergeCell ref="BF107:CA111"/>
    <mergeCell ref="CB107:CW111"/>
    <mergeCell ref="A112:H112"/>
    <mergeCell ref="I112:AO112"/>
    <mergeCell ref="AP112:BE112"/>
    <mergeCell ref="BF112:CA112"/>
    <mergeCell ref="CB112:CW112"/>
    <mergeCell ref="CX112:DS112"/>
    <mergeCell ref="A113:H113"/>
    <mergeCell ref="I113:AO113"/>
    <mergeCell ref="AP113:BE113"/>
    <mergeCell ref="BF113:CA113"/>
    <mergeCell ref="CB113:CW113"/>
    <mergeCell ref="CX113:DS113"/>
    <mergeCell ref="A114:H114"/>
    <mergeCell ref="I114:AO114"/>
    <mergeCell ref="AP114:BE114"/>
    <mergeCell ref="BF114:CA114"/>
    <mergeCell ref="CB114:CW114"/>
    <mergeCell ref="CX114:DS114"/>
    <mergeCell ref="A115:H115"/>
    <mergeCell ref="I115:AO115"/>
    <mergeCell ref="AP115:BE115"/>
    <mergeCell ref="BF115:CA115"/>
    <mergeCell ref="CB115:CW115"/>
    <mergeCell ref="CX115:DS115"/>
    <mergeCell ref="CX120:DS121"/>
    <mergeCell ref="I119:AO119"/>
    <mergeCell ref="A116:H119"/>
    <mergeCell ref="AP116:BE119"/>
    <mergeCell ref="BF116:CA119"/>
    <mergeCell ref="CB116:CW119"/>
    <mergeCell ref="I118:AO118"/>
    <mergeCell ref="CX116:DS119"/>
    <mergeCell ref="I117:AO117"/>
    <mergeCell ref="I116:AO116"/>
    <mergeCell ref="I121:AO121"/>
    <mergeCell ref="A120:H121"/>
    <mergeCell ref="AP120:BE121"/>
    <mergeCell ref="BF120:CA121"/>
    <mergeCell ref="CB120:CW121"/>
    <mergeCell ref="I120:AO120"/>
    <mergeCell ref="CX123:DS124"/>
    <mergeCell ref="A122:H122"/>
    <mergeCell ref="I122:AO122"/>
    <mergeCell ref="AP122:BE122"/>
    <mergeCell ref="BF122:CA122"/>
    <mergeCell ref="CB122:CW122"/>
    <mergeCell ref="CX122:DS122"/>
    <mergeCell ref="CX125:DS129"/>
    <mergeCell ref="I127:AO127"/>
    <mergeCell ref="I126:AO126"/>
    <mergeCell ref="I125:AO125"/>
    <mergeCell ref="I124:AO124"/>
    <mergeCell ref="A123:H124"/>
    <mergeCell ref="AP123:BE124"/>
    <mergeCell ref="BF123:CA124"/>
    <mergeCell ref="CB123:CW124"/>
    <mergeCell ref="I123:AO123"/>
    <mergeCell ref="I129:AO129"/>
    <mergeCell ref="A125:H129"/>
    <mergeCell ref="AP125:BE129"/>
    <mergeCell ref="BF125:CA129"/>
    <mergeCell ref="CB125:CW129"/>
    <mergeCell ref="I128:AO128"/>
    <mergeCell ref="CX132:DS132"/>
    <mergeCell ref="A133:H133"/>
    <mergeCell ref="I133:AO133"/>
    <mergeCell ref="AP133:BE133"/>
    <mergeCell ref="BF133:CA133"/>
    <mergeCell ref="CB133:CW133"/>
    <mergeCell ref="CX133:DS133"/>
    <mergeCell ref="A130:H130"/>
    <mergeCell ref="I130:AO130"/>
    <mergeCell ref="AP130:BE130"/>
    <mergeCell ref="BF130:CA130"/>
    <mergeCell ref="CB130:CW130"/>
    <mergeCell ref="CX130:DS130"/>
    <mergeCell ref="A131:H131"/>
    <mergeCell ref="I131:AO131"/>
    <mergeCell ref="AP131:BE131"/>
    <mergeCell ref="BF131:CA131"/>
    <mergeCell ref="CB131:CW131"/>
    <mergeCell ref="CX131:DS131"/>
    <mergeCell ref="A132:H132"/>
    <mergeCell ref="I132:AO132"/>
    <mergeCell ref="AP132:BE132"/>
    <mergeCell ref="BF132:CA132"/>
    <mergeCell ref="CB132:CW132"/>
    <mergeCell ref="CX135:DS136"/>
    <mergeCell ref="A134:H134"/>
    <mergeCell ref="I134:AO134"/>
    <mergeCell ref="AP134:BE134"/>
    <mergeCell ref="BF134:CA134"/>
    <mergeCell ref="CB134:CW134"/>
    <mergeCell ref="CX134:DS134"/>
    <mergeCell ref="I136:AO136"/>
    <mergeCell ref="A135:H136"/>
    <mergeCell ref="AP135:BE136"/>
    <mergeCell ref="BF135:CA136"/>
    <mergeCell ref="CB135:CW136"/>
    <mergeCell ref="I135:AO135"/>
    <mergeCell ref="CX140:DS141"/>
    <mergeCell ref="I139:AO139"/>
    <mergeCell ref="A137:H139"/>
    <mergeCell ref="AP137:BE139"/>
    <mergeCell ref="BF137:CA139"/>
    <mergeCell ref="CB137:CW139"/>
    <mergeCell ref="I138:AO138"/>
    <mergeCell ref="CX137:DS139"/>
    <mergeCell ref="I137:AO137"/>
    <mergeCell ref="I141:AO141"/>
    <mergeCell ref="A140:H141"/>
    <mergeCell ref="AP140:BE141"/>
    <mergeCell ref="BF140:CA141"/>
    <mergeCell ref="CB140:CW141"/>
    <mergeCell ref="I140:AO140"/>
    <mergeCell ref="CX142:DS143"/>
    <mergeCell ref="I142:AO142"/>
    <mergeCell ref="AP142:BE142"/>
    <mergeCell ref="I146:AO146"/>
    <mergeCell ref="A144:H146"/>
    <mergeCell ref="AP144:BE146"/>
    <mergeCell ref="BF144:CA146"/>
    <mergeCell ref="CB144:CW146"/>
    <mergeCell ref="I145:AO145"/>
    <mergeCell ref="I143:AO143"/>
    <mergeCell ref="AP143:BE143"/>
    <mergeCell ref="A142:H143"/>
    <mergeCell ref="BF142:CA143"/>
    <mergeCell ref="CB142:CW143"/>
    <mergeCell ref="CX147:DS147"/>
    <mergeCell ref="A148:H148"/>
    <mergeCell ref="I148:AO148"/>
    <mergeCell ref="AP148:BE148"/>
    <mergeCell ref="BF148:CA148"/>
    <mergeCell ref="CB148:CW148"/>
    <mergeCell ref="CX148:DS148"/>
    <mergeCell ref="CX144:DS146"/>
    <mergeCell ref="I144:AO144"/>
    <mergeCell ref="CX154:DS158"/>
    <mergeCell ref="I156:AO156"/>
    <mergeCell ref="A7:H7"/>
    <mergeCell ref="AP7:BE7"/>
    <mergeCell ref="AP151:BE153"/>
    <mergeCell ref="BF151:CA153"/>
    <mergeCell ref="CB151:CW153"/>
    <mergeCell ref="I152:AO152"/>
    <mergeCell ref="I158:AO158"/>
    <mergeCell ref="A154:H158"/>
    <mergeCell ref="A149:H149"/>
    <mergeCell ref="I149:AO149"/>
    <mergeCell ref="AP149:BE149"/>
    <mergeCell ref="BF149:CA149"/>
    <mergeCell ref="CB149:CW149"/>
    <mergeCell ref="CX149:DS149"/>
    <mergeCell ref="CX151:DS153"/>
    <mergeCell ref="I151:AO151"/>
    <mergeCell ref="A150:H150"/>
    <mergeCell ref="I150:AO150"/>
    <mergeCell ref="AP150:BE150"/>
    <mergeCell ref="BF150:CA150"/>
    <mergeCell ref="CB150:CW150"/>
    <mergeCell ref="CX150:DS150"/>
    <mergeCell ref="AP154:BE158"/>
    <mergeCell ref="I157:AO157"/>
    <mergeCell ref="I155:AO155"/>
    <mergeCell ref="I154:AO154"/>
    <mergeCell ref="I153:AO153"/>
    <mergeCell ref="A151:H153"/>
    <mergeCell ref="A147:H147"/>
    <mergeCell ref="I147:AO147"/>
    <mergeCell ref="AP147:BE147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/>
  <rowBreaks count="4" manualBreakCount="4">
    <brk id="28" max="16383" man="1"/>
    <brk id="56" max="16383" man="1"/>
    <brk id="115" max="16383" man="1"/>
    <brk id="14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8"/>
  </sheetPr>
  <dimension ref="A1:FL79"/>
  <sheetViews>
    <sheetView view="pageBreakPreview" zoomScale="60" zoomScaleNormal="100" workbookViewId="0">
      <selection sqref="A1:XFD1048576"/>
    </sheetView>
  </sheetViews>
  <sheetFormatPr defaultColWidth="1.140625" defaultRowHeight="12.75"/>
  <cols>
    <col min="1" max="33" width="1.140625" style="31"/>
    <col min="34" max="34" width="2.7109375" style="31" customWidth="1"/>
    <col min="35" max="99" width="1.140625" style="31"/>
    <col min="100" max="100" width="1" style="31" customWidth="1"/>
    <col min="101" max="124" width="1.140625" style="31" hidden="1" customWidth="1"/>
    <col min="125" max="16384" width="1.140625" style="31"/>
  </cols>
  <sheetData>
    <row r="1" spans="1:168" s="27" customFormat="1" ht="11.25">
      <c r="DS1" s="28"/>
    </row>
    <row r="2" spans="1:168" s="29" customFormat="1" ht="15.75"/>
    <row r="3" spans="1:168" s="30" customFormat="1" ht="18.75">
      <c r="A3" s="126" t="s">
        <v>429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6"/>
      <c r="AK3" s="126"/>
      <c r="AL3" s="126"/>
      <c r="AM3" s="126"/>
      <c r="AN3" s="126"/>
      <c r="AO3" s="126"/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126"/>
      <c r="BN3" s="126"/>
      <c r="BO3" s="126"/>
      <c r="BP3" s="126"/>
      <c r="BQ3" s="126"/>
      <c r="BR3" s="126"/>
      <c r="BS3" s="126"/>
      <c r="BT3" s="126"/>
      <c r="BU3" s="126"/>
      <c r="BV3" s="126"/>
      <c r="BW3" s="126"/>
      <c r="BX3" s="126"/>
      <c r="BY3" s="126"/>
      <c r="BZ3" s="126"/>
      <c r="CA3" s="126"/>
      <c r="CB3" s="126"/>
      <c r="CC3" s="126"/>
      <c r="CD3" s="126"/>
      <c r="CE3" s="126"/>
      <c r="CF3" s="126"/>
      <c r="CG3" s="126"/>
      <c r="CH3" s="126"/>
      <c r="CI3" s="126"/>
      <c r="CJ3" s="126"/>
      <c r="CK3" s="126"/>
      <c r="CL3" s="126"/>
      <c r="CM3" s="126"/>
      <c r="CN3" s="126"/>
      <c r="CO3" s="126"/>
      <c r="CP3" s="126"/>
      <c r="CQ3" s="126"/>
      <c r="CR3" s="126"/>
      <c r="CS3" s="126"/>
      <c r="CT3" s="126"/>
      <c r="CU3" s="126"/>
      <c r="CV3" s="126"/>
      <c r="CW3" s="126"/>
      <c r="CX3" s="126"/>
      <c r="CY3" s="126"/>
      <c r="CZ3" s="126"/>
      <c r="DA3" s="126"/>
      <c r="DB3" s="126"/>
      <c r="DC3" s="126"/>
      <c r="DD3" s="126"/>
      <c r="DE3" s="126"/>
      <c r="DF3" s="126"/>
      <c r="DG3" s="126"/>
      <c r="DH3" s="126"/>
      <c r="DI3" s="126"/>
      <c r="DJ3" s="126"/>
      <c r="DK3" s="126"/>
      <c r="DL3" s="126"/>
      <c r="DM3" s="126"/>
      <c r="DN3" s="126"/>
      <c r="DO3" s="126"/>
      <c r="DP3" s="126"/>
      <c r="DQ3" s="126"/>
      <c r="DR3" s="126"/>
      <c r="DS3" s="126"/>
      <c r="DT3" s="127"/>
      <c r="DU3" s="127"/>
      <c r="DV3" s="127"/>
      <c r="DW3" s="127"/>
      <c r="DX3" s="127"/>
      <c r="DY3" s="127"/>
      <c r="DZ3" s="127"/>
      <c r="EA3" s="127"/>
      <c r="EB3" s="127"/>
      <c r="EC3" s="127"/>
      <c r="ED3" s="127"/>
      <c r="EE3" s="127"/>
      <c r="EF3" s="127"/>
      <c r="EG3" s="127"/>
      <c r="EH3" s="127"/>
      <c r="EI3" s="127"/>
      <c r="EJ3" s="127"/>
      <c r="EK3" s="127"/>
      <c r="EL3" s="127"/>
      <c r="EM3" s="127"/>
      <c r="EN3" s="127"/>
      <c r="EO3" s="127"/>
      <c r="EP3" s="127"/>
      <c r="EQ3" s="127"/>
      <c r="ER3" s="127"/>
      <c r="ES3" s="127"/>
      <c r="ET3" s="127"/>
      <c r="EU3" s="127"/>
      <c r="EV3" s="127"/>
      <c r="EW3" s="127"/>
      <c r="EX3" s="127"/>
      <c r="EY3" s="127"/>
      <c r="EZ3" s="127"/>
      <c r="FA3" s="127"/>
      <c r="FB3" s="127"/>
      <c r="FC3" s="127"/>
      <c r="FD3" s="127"/>
      <c r="FE3" s="127"/>
      <c r="FF3" s="127"/>
      <c r="FG3" s="127"/>
      <c r="FH3" s="127"/>
      <c r="FI3" s="127"/>
      <c r="FJ3" s="127"/>
      <c r="FK3" s="127"/>
      <c r="FL3" s="127"/>
    </row>
    <row r="4" spans="1:168" s="29" customFormat="1" ht="15.75">
      <c r="DS4" s="33"/>
    </row>
    <row r="5" spans="1:168" s="34" customFormat="1" ht="15">
      <c r="A5" s="125" t="s">
        <v>17</v>
      </c>
      <c r="B5" s="125"/>
      <c r="C5" s="125"/>
      <c r="D5" s="125"/>
      <c r="E5" s="125"/>
      <c r="F5" s="125" t="s">
        <v>430</v>
      </c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19" t="s">
        <v>431</v>
      </c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 t="s">
        <v>432</v>
      </c>
      <c r="BG5" s="119"/>
      <c r="BH5" s="119"/>
      <c r="BI5" s="119"/>
      <c r="BJ5" s="119"/>
      <c r="BK5" s="119"/>
      <c r="BL5" s="119"/>
      <c r="BM5" s="119"/>
      <c r="BN5" s="119"/>
      <c r="BO5" s="119"/>
      <c r="BP5" s="119"/>
      <c r="BQ5" s="119"/>
      <c r="BR5" s="119"/>
      <c r="BS5" s="119"/>
      <c r="BT5" s="119"/>
      <c r="BU5" s="119"/>
      <c r="BV5" s="119"/>
      <c r="BW5" s="119"/>
      <c r="BX5" s="119"/>
      <c r="BY5" s="119"/>
      <c r="BZ5" s="119"/>
      <c r="CA5" s="119"/>
      <c r="CB5" s="119" t="s">
        <v>433</v>
      </c>
      <c r="CC5" s="119"/>
      <c r="CD5" s="119"/>
      <c r="CE5" s="119"/>
      <c r="CF5" s="119"/>
      <c r="CG5" s="119"/>
      <c r="CH5" s="119"/>
      <c r="CI5" s="119"/>
      <c r="CJ5" s="119"/>
      <c r="CK5" s="119"/>
      <c r="CL5" s="119"/>
      <c r="CM5" s="119"/>
      <c r="CN5" s="119"/>
      <c r="CO5" s="119"/>
      <c r="CP5" s="119"/>
      <c r="CQ5" s="119"/>
      <c r="CR5" s="119"/>
      <c r="CS5" s="119"/>
      <c r="CT5" s="119"/>
      <c r="CU5" s="119"/>
      <c r="CV5" s="119"/>
      <c r="CW5" s="119"/>
      <c r="CX5" s="119" t="s">
        <v>434</v>
      </c>
      <c r="CY5" s="119"/>
      <c r="CZ5" s="119"/>
      <c r="DA5" s="119"/>
      <c r="DB5" s="119"/>
      <c r="DC5" s="119"/>
      <c r="DD5" s="119"/>
      <c r="DE5" s="119"/>
      <c r="DF5" s="119"/>
      <c r="DG5" s="119"/>
      <c r="DH5" s="119"/>
      <c r="DI5" s="119"/>
      <c r="DJ5" s="119"/>
      <c r="DK5" s="119"/>
      <c r="DL5" s="119"/>
      <c r="DM5" s="119"/>
      <c r="DN5" s="119"/>
      <c r="DO5" s="119"/>
      <c r="DP5" s="119"/>
      <c r="DQ5" s="119"/>
      <c r="DR5" s="119"/>
      <c r="DS5" s="119"/>
      <c r="DU5" s="119" t="s">
        <v>511</v>
      </c>
      <c r="DV5" s="119"/>
      <c r="DW5" s="119"/>
      <c r="DX5" s="119"/>
      <c r="DY5" s="119"/>
      <c r="DZ5" s="119"/>
      <c r="EA5" s="119"/>
      <c r="EB5" s="119"/>
      <c r="EC5" s="119"/>
      <c r="ED5" s="119"/>
      <c r="EE5" s="119"/>
      <c r="EF5" s="119"/>
      <c r="EG5" s="119"/>
      <c r="EH5" s="119"/>
      <c r="EI5" s="119"/>
      <c r="EJ5" s="119"/>
      <c r="EK5" s="119"/>
      <c r="EL5" s="119"/>
      <c r="EM5" s="119"/>
      <c r="EN5" s="119"/>
      <c r="EO5" s="119"/>
      <c r="EP5" s="119"/>
      <c r="EQ5" s="119" t="s">
        <v>512</v>
      </c>
      <c r="ER5" s="119"/>
      <c r="ES5" s="119"/>
      <c r="ET5" s="119"/>
      <c r="EU5" s="119"/>
      <c r="EV5" s="119"/>
      <c r="EW5" s="119"/>
      <c r="EX5" s="119"/>
      <c r="EY5" s="119"/>
      <c r="EZ5" s="119"/>
      <c r="FA5" s="119"/>
      <c r="FB5" s="119"/>
      <c r="FC5" s="119"/>
      <c r="FD5" s="119"/>
      <c r="FE5" s="119"/>
      <c r="FF5" s="119"/>
      <c r="FG5" s="119"/>
      <c r="FH5" s="119"/>
      <c r="FI5" s="119"/>
      <c r="FJ5" s="119"/>
      <c r="FK5" s="119"/>
      <c r="FL5" s="119"/>
    </row>
    <row r="6" spans="1:168" s="34" customFormat="1" ht="15">
      <c r="A6" s="118" t="s">
        <v>435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25" t="s">
        <v>436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 t="s">
        <v>437</v>
      </c>
      <c r="AV6" s="125"/>
      <c r="AW6" s="125"/>
      <c r="AX6" s="125"/>
      <c r="AY6" s="125"/>
      <c r="AZ6" s="125"/>
      <c r="BA6" s="125"/>
      <c r="BB6" s="125"/>
      <c r="BC6" s="125"/>
      <c r="BD6" s="125"/>
      <c r="BE6" s="125"/>
      <c r="BF6" s="125" t="s">
        <v>436</v>
      </c>
      <c r="BG6" s="125"/>
      <c r="BH6" s="125"/>
      <c r="BI6" s="125"/>
      <c r="BJ6" s="125"/>
      <c r="BK6" s="125"/>
      <c r="BL6" s="125"/>
      <c r="BM6" s="125"/>
      <c r="BN6" s="125"/>
      <c r="BO6" s="125"/>
      <c r="BP6" s="125"/>
      <c r="BQ6" s="125" t="s">
        <v>437</v>
      </c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 t="s">
        <v>436</v>
      </c>
      <c r="CC6" s="125"/>
      <c r="CD6" s="125"/>
      <c r="CE6" s="125"/>
      <c r="CF6" s="125"/>
      <c r="CG6" s="125"/>
      <c r="CH6" s="125"/>
      <c r="CI6" s="125"/>
      <c r="CJ6" s="125"/>
      <c r="CK6" s="125"/>
      <c r="CL6" s="125"/>
      <c r="CM6" s="125" t="s">
        <v>437</v>
      </c>
      <c r="CN6" s="125"/>
      <c r="CO6" s="125"/>
      <c r="CP6" s="125"/>
      <c r="CQ6" s="125"/>
      <c r="CR6" s="125"/>
      <c r="CS6" s="125"/>
      <c r="CT6" s="125"/>
      <c r="CU6" s="125"/>
      <c r="CV6" s="125"/>
      <c r="CW6" s="125"/>
      <c r="CX6" s="125" t="s">
        <v>436</v>
      </c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 t="s">
        <v>437</v>
      </c>
      <c r="DJ6" s="125"/>
      <c r="DK6" s="125"/>
      <c r="DL6" s="125"/>
      <c r="DM6" s="125"/>
      <c r="DN6" s="125"/>
      <c r="DO6" s="125"/>
      <c r="DP6" s="125"/>
      <c r="DQ6" s="125"/>
      <c r="DR6" s="125"/>
      <c r="DS6" s="125"/>
      <c r="DU6" s="125" t="s">
        <v>436</v>
      </c>
      <c r="DV6" s="125"/>
      <c r="DW6" s="125"/>
      <c r="DX6" s="125"/>
      <c r="DY6" s="125"/>
      <c r="DZ6" s="125"/>
      <c r="EA6" s="125"/>
      <c r="EB6" s="125"/>
      <c r="EC6" s="125"/>
      <c r="ED6" s="125"/>
      <c r="EE6" s="125"/>
      <c r="EF6" s="125" t="s">
        <v>437</v>
      </c>
      <c r="EG6" s="125"/>
      <c r="EH6" s="125"/>
      <c r="EI6" s="125"/>
      <c r="EJ6" s="125"/>
      <c r="EK6" s="125"/>
      <c r="EL6" s="125"/>
      <c r="EM6" s="125"/>
      <c r="EN6" s="125"/>
      <c r="EO6" s="125"/>
      <c r="EP6" s="125"/>
      <c r="EQ6" s="125" t="s">
        <v>436</v>
      </c>
      <c r="ER6" s="125"/>
      <c r="ES6" s="125"/>
      <c r="ET6" s="125"/>
      <c r="EU6" s="125"/>
      <c r="EV6" s="125"/>
      <c r="EW6" s="125"/>
      <c r="EX6" s="125"/>
      <c r="EY6" s="125"/>
      <c r="EZ6" s="125"/>
      <c r="FA6" s="125"/>
      <c r="FB6" s="125" t="s">
        <v>437</v>
      </c>
      <c r="FC6" s="125"/>
      <c r="FD6" s="125"/>
      <c r="FE6" s="125"/>
      <c r="FF6" s="125"/>
      <c r="FG6" s="125"/>
      <c r="FH6" s="125"/>
      <c r="FI6" s="125"/>
      <c r="FJ6" s="125"/>
      <c r="FK6" s="125"/>
      <c r="FL6" s="125"/>
    </row>
    <row r="7" spans="1:168" s="34" customFormat="1" ht="15">
      <c r="A7" s="118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 t="s">
        <v>438</v>
      </c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 t="s">
        <v>439</v>
      </c>
      <c r="AV7" s="118"/>
      <c r="AW7" s="118"/>
      <c r="AX7" s="118"/>
      <c r="AY7" s="118"/>
      <c r="AZ7" s="118"/>
      <c r="BA7" s="118"/>
      <c r="BB7" s="118"/>
      <c r="BC7" s="118"/>
      <c r="BD7" s="118"/>
      <c r="BE7" s="118"/>
      <c r="BF7" s="118" t="s">
        <v>440</v>
      </c>
      <c r="BG7" s="118"/>
      <c r="BH7" s="118"/>
      <c r="BI7" s="118"/>
      <c r="BJ7" s="118"/>
      <c r="BK7" s="118"/>
      <c r="BL7" s="118"/>
      <c r="BM7" s="118"/>
      <c r="BN7" s="118"/>
      <c r="BO7" s="118"/>
      <c r="BP7" s="118"/>
      <c r="BQ7" s="118" t="s">
        <v>441</v>
      </c>
      <c r="BR7" s="118"/>
      <c r="BS7" s="118"/>
      <c r="BT7" s="118"/>
      <c r="BU7" s="118"/>
      <c r="BV7" s="118"/>
      <c r="BW7" s="118"/>
      <c r="BX7" s="118"/>
      <c r="BY7" s="118"/>
      <c r="BZ7" s="118"/>
      <c r="CA7" s="118"/>
      <c r="CB7" s="118" t="s">
        <v>442</v>
      </c>
      <c r="CC7" s="118"/>
      <c r="CD7" s="118"/>
      <c r="CE7" s="118"/>
      <c r="CF7" s="118"/>
      <c r="CG7" s="118"/>
      <c r="CH7" s="118"/>
      <c r="CI7" s="118"/>
      <c r="CJ7" s="118"/>
      <c r="CK7" s="118"/>
      <c r="CL7" s="118"/>
      <c r="CM7" s="118" t="s">
        <v>443</v>
      </c>
      <c r="CN7" s="118"/>
      <c r="CO7" s="118"/>
      <c r="CP7" s="118"/>
      <c r="CQ7" s="118"/>
      <c r="CR7" s="118"/>
      <c r="CS7" s="118"/>
      <c r="CT7" s="118"/>
      <c r="CU7" s="118"/>
      <c r="CV7" s="118"/>
      <c r="CW7" s="118"/>
      <c r="CX7" s="118" t="s">
        <v>444</v>
      </c>
      <c r="CY7" s="118"/>
      <c r="CZ7" s="118"/>
      <c r="DA7" s="118"/>
      <c r="DB7" s="118"/>
      <c r="DC7" s="118"/>
      <c r="DD7" s="118"/>
      <c r="DE7" s="118"/>
      <c r="DF7" s="118"/>
      <c r="DG7" s="118"/>
      <c r="DH7" s="118"/>
      <c r="DI7" s="118" t="s">
        <v>445</v>
      </c>
      <c r="DJ7" s="118"/>
      <c r="DK7" s="118"/>
      <c r="DL7" s="118"/>
      <c r="DM7" s="118"/>
      <c r="DN7" s="118"/>
      <c r="DO7" s="118"/>
      <c r="DP7" s="118"/>
      <c r="DQ7" s="118"/>
      <c r="DR7" s="118"/>
      <c r="DS7" s="118"/>
      <c r="DU7" s="118" t="s">
        <v>515</v>
      </c>
      <c r="DV7" s="118"/>
      <c r="DW7" s="118"/>
      <c r="DX7" s="118"/>
      <c r="DY7" s="118"/>
      <c r="DZ7" s="118"/>
      <c r="EA7" s="118"/>
      <c r="EB7" s="118"/>
      <c r="EC7" s="118"/>
      <c r="ED7" s="118"/>
      <c r="EE7" s="118"/>
      <c r="EF7" s="118" t="s">
        <v>513</v>
      </c>
      <c r="EG7" s="118"/>
      <c r="EH7" s="118"/>
      <c r="EI7" s="118"/>
      <c r="EJ7" s="118"/>
      <c r="EK7" s="118"/>
      <c r="EL7" s="118"/>
      <c r="EM7" s="118"/>
      <c r="EN7" s="118"/>
      <c r="EO7" s="118"/>
      <c r="EP7" s="118"/>
      <c r="EQ7" s="118" t="s">
        <v>516</v>
      </c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 t="s">
        <v>514</v>
      </c>
      <c r="FC7" s="118"/>
      <c r="FD7" s="118"/>
      <c r="FE7" s="118"/>
      <c r="FF7" s="118"/>
      <c r="FG7" s="118"/>
      <c r="FH7" s="118"/>
      <c r="FI7" s="118"/>
      <c r="FJ7" s="118"/>
      <c r="FK7" s="118"/>
      <c r="FL7" s="118"/>
    </row>
    <row r="8" spans="1:168" s="34" customFormat="1" ht="15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 t="s">
        <v>446</v>
      </c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 t="s">
        <v>447</v>
      </c>
      <c r="AV8" s="118"/>
      <c r="AW8" s="118"/>
      <c r="AX8" s="118"/>
      <c r="AY8" s="118"/>
      <c r="AZ8" s="118"/>
      <c r="BA8" s="118"/>
      <c r="BB8" s="118"/>
      <c r="BC8" s="118"/>
      <c r="BD8" s="118"/>
      <c r="BE8" s="118"/>
      <c r="BF8" s="118" t="s">
        <v>448</v>
      </c>
      <c r="BG8" s="118"/>
      <c r="BH8" s="118"/>
      <c r="BI8" s="118"/>
      <c r="BJ8" s="118"/>
      <c r="BK8" s="118"/>
      <c r="BL8" s="118"/>
      <c r="BM8" s="118"/>
      <c r="BN8" s="118"/>
      <c r="BO8" s="118"/>
      <c r="BP8" s="118"/>
      <c r="BQ8" s="118" t="s">
        <v>447</v>
      </c>
      <c r="BR8" s="118"/>
      <c r="BS8" s="118"/>
      <c r="BT8" s="118"/>
      <c r="BU8" s="118"/>
      <c r="BV8" s="118"/>
      <c r="BW8" s="118"/>
      <c r="BX8" s="118"/>
      <c r="BY8" s="118"/>
      <c r="BZ8" s="118"/>
      <c r="CA8" s="118"/>
      <c r="CB8" s="118" t="s">
        <v>448</v>
      </c>
      <c r="CC8" s="118"/>
      <c r="CD8" s="118"/>
      <c r="CE8" s="118"/>
      <c r="CF8" s="118"/>
      <c r="CG8" s="118"/>
      <c r="CH8" s="118"/>
      <c r="CI8" s="118"/>
      <c r="CJ8" s="118"/>
      <c r="CK8" s="118"/>
      <c r="CL8" s="118"/>
      <c r="CM8" s="118" t="s">
        <v>447</v>
      </c>
      <c r="CN8" s="118"/>
      <c r="CO8" s="118"/>
      <c r="CP8" s="118"/>
      <c r="CQ8" s="118"/>
      <c r="CR8" s="118"/>
      <c r="CS8" s="118"/>
      <c r="CT8" s="118"/>
      <c r="CU8" s="118"/>
      <c r="CV8" s="118"/>
      <c r="CW8" s="118"/>
      <c r="CX8" s="118" t="s">
        <v>446</v>
      </c>
      <c r="CY8" s="118"/>
      <c r="CZ8" s="118"/>
      <c r="DA8" s="118"/>
      <c r="DB8" s="118"/>
      <c r="DC8" s="118"/>
      <c r="DD8" s="118"/>
      <c r="DE8" s="118"/>
      <c r="DF8" s="118"/>
      <c r="DG8" s="118"/>
      <c r="DH8" s="118"/>
      <c r="DI8" s="118" t="s">
        <v>447</v>
      </c>
      <c r="DJ8" s="118"/>
      <c r="DK8" s="118"/>
      <c r="DL8" s="118"/>
      <c r="DM8" s="118"/>
      <c r="DN8" s="118"/>
      <c r="DO8" s="118"/>
      <c r="DP8" s="118"/>
      <c r="DQ8" s="118"/>
      <c r="DR8" s="118"/>
      <c r="DS8" s="118"/>
      <c r="DU8" s="118" t="s">
        <v>448</v>
      </c>
      <c r="DV8" s="118"/>
      <c r="DW8" s="118"/>
      <c r="DX8" s="118"/>
      <c r="DY8" s="118"/>
      <c r="DZ8" s="118"/>
      <c r="EA8" s="118"/>
      <c r="EB8" s="118"/>
      <c r="EC8" s="118"/>
      <c r="ED8" s="118"/>
      <c r="EE8" s="118"/>
      <c r="EF8" s="118" t="s">
        <v>447</v>
      </c>
      <c r="EG8" s="118"/>
      <c r="EH8" s="118"/>
      <c r="EI8" s="118"/>
      <c r="EJ8" s="118"/>
      <c r="EK8" s="118"/>
      <c r="EL8" s="118"/>
      <c r="EM8" s="118"/>
      <c r="EN8" s="118"/>
      <c r="EO8" s="118"/>
      <c r="EP8" s="118"/>
      <c r="EQ8" s="118" t="s">
        <v>448</v>
      </c>
      <c r="ER8" s="118"/>
      <c r="ES8" s="118"/>
      <c r="ET8" s="118"/>
      <c r="EU8" s="118"/>
      <c r="EV8" s="118"/>
      <c r="EW8" s="118"/>
      <c r="EX8" s="118"/>
      <c r="EY8" s="118"/>
      <c r="EZ8" s="118"/>
      <c r="FA8" s="118"/>
      <c r="FB8" s="118" t="s">
        <v>447</v>
      </c>
      <c r="FC8" s="118"/>
      <c r="FD8" s="118"/>
      <c r="FE8" s="118"/>
      <c r="FF8" s="118"/>
      <c r="FG8" s="118"/>
      <c r="FH8" s="118"/>
      <c r="FI8" s="118"/>
      <c r="FJ8" s="118"/>
      <c r="FK8" s="118"/>
      <c r="FL8" s="118"/>
    </row>
    <row r="9" spans="1:168" s="34" customFormat="1" ht="15">
      <c r="A9" s="118"/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 t="s">
        <v>40</v>
      </c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 t="s">
        <v>446</v>
      </c>
      <c r="AV9" s="118"/>
      <c r="AW9" s="118"/>
      <c r="AX9" s="118"/>
      <c r="AY9" s="118"/>
      <c r="AZ9" s="118"/>
      <c r="BA9" s="118"/>
      <c r="BB9" s="118"/>
      <c r="BC9" s="118"/>
      <c r="BD9" s="118"/>
      <c r="BE9" s="118"/>
      <c r="BF9" s="118" t="s">
        <v>449</v>
      </c>
      <c r="BG9" s="118"/>
      <c r="BH9" s="118"/>
      <c r="BI9" s="118"/>
      <c r="BJ9" s="118"/>
      <c r="BK9" s="118"/>
      <c r="BL9" s="118"/>
      <c r="BM9" s="118"/>
      <c r="BN9" s="118"/>
      <c r="BO9" s="118"/>
      <c r="BP9" s="118"/>
      <c r="BQ9" s="118" t="s">
        <v>446</v>
      </c>
      <c r="BR9" s="118"/>
      <c r="BS9" s="118"/>
      <c r="BT9" s="118"/>
      <c r="BU9" s="118"/>
      <c r="BV9" s="118"/>
      <c r="BW9" s="118"/>
      <c r="BX9" s="118"/>
      <c r="BY9" s="118"/>
      <c r="BZ9" s="118"/>
      <c r="CA9" s="118"/>
      <c r="CB9" s="118" t="s">
        <v>449</v>
      </c>
      <c r="CC9" s="118"/>
      <c r="CD9" s="118"/>
      <c r="CE9" s="118"/>
      <c r="CF9" s="118"/>
      <c r="CG9" s="118"/>
      <c r="CH9" s="118"/>
      <c r="CI9" s="118"/>
      <c r="CJ9" s="118"/>
      <c r="CK9" s="118"/>
      <c r="CL9" s="118"/>
      <c r="CM9" s="118" t="s">
        <v>446</v>
      </c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 t="s">
        <v>40</v>
      </c>
      <c r="CY9" s="118"/>
      <c r="CZ9" s="118"/>
      <c r="DA9" s="118"/>
      <c r="DB9" s="118"/>
      <c r="DC9" s="118"/>
      <c r="DD9" s="118"/>
      <c r="DE9" s="118"/>
      <c r="DF9" s="118"/>
      <c r="DG9" s="118"/>
      <c r="DH9" s="118"/>
      <c r="DI9" s="118" t="s">
        <v>446</v>
      </c>
      <c r="DJ9" s="118"/>
      <c r="DK9" s="118"/>
      <c r="DL9" s="118"/>
      <c r="DM9" s="118"/>
      <c r="DN9" s="118"/>
      <c r="DO9" s="118"/>
      <c r="DP9" s="118"/>
      <c r="DQ9" s="118"/>
      <c r="DR9" s="118"/>
      <c r="DS9" s="118"/>
      <c r="DU9" s="118" t="s">
        <v>449</v>
      </c>
      <c r="DV9" s="118"/>
      <c r="DW9" s="118"/>
      <c r="DX9" s="118"/>
      <c r="DY9" s="118"/>
      <c r="DZ9" s="118"/>
      <c r="EA9" s="118"/>
      <c r="EB9" s="118"/>
      <c r="EC9" s="118"/>
      <c r="ED9" s="118"/>
      <c r="EE9" s="118"/>
      <c r="EF9" s="118" t="s">
        <v>446</v>
      </c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 t="s">
        <v>449</v>
      </c>
      <c r="ER9" s="118"/>
      <c r="ES9" s="118"/>
      <c r="ET9" s="118"/>
      <c r="EU9" s="118"/>
      <c r="EV9" s="118"/>
      <c r="EW9" s="118"/>
      <c r="EX9" s="118"/>
      <c r="EY9" s="118"/>
      <c r="EZ9" s="118"/>
      <c r="FA9" s="118"/>
      <c r="FB9" s="118" t="s">
        <v>446</v>
      </c>
      <c r="FC9" s="118"/>
      <c r="FD9" s="118"/>
      <c r="FE9" s="118"/>
      <c r="FF9" s="118"/>
      <c r="FG9" s="118"/>
      <c r="FH9" s="118"/>
      <c r="FI9" s="118"/>
      <c r="FJ9" s="118"/>
      <c r="FK9" s="118"/>
      <c r="FL9" s="118"/>
    </row>
    <row r="10" spans="1:168" s="34" customFormat="1" ht="15">
      <c r="A10" s="118"/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8"/>
      <c r="AS10" s="118"/>
      <c r="AT10" s="118"/>
      <c r="AU10" s="118" t="s">
        <v>40</v>
      </c>
      <c r="AV10" s="118"/>
      <c r="AW10" s="118"/>
      <c r="AX10" s="118"/>
      <c r="AY10" s="118"/>
      <c r="AZ10" s="118"/>
      <c r="BA10" s="118"/>
      <c r="BB10" s="118"/>
      <c r="BC10" s="118"/>
      <c r="BD10" s="118"/>
      <c r="BE10" s="118"/>
      <c r="BF10" s="118" t="s">
        <v>40</v>
      </c>
      <c r="BG10" s="118"/>
      <c r="BH10" s="118"/>
      <c r="BI10" s="118"/>
      <c r="BJ10" s="118"/>
      <c r="BK10" s="118"/>
      <c r="BL10" s="118"/>
      <c r="BM10" s="118"/>
      <c r="BN10" s="118"/>
      <c r="BO10" s="118"/>
      <c r="BP10" s="118"/>
      <c r="BQ10" s="118" t="s">
        <v>40</v>
      </c>
      <c r="BR10" s="118"/>
      <c r="BS10" s="118"/>
      <c r="BT10" s="118"/>
      <c r="BU10" s="118"/>
      <c r="BV10" s="118"/>
      <c r="BW10" s="118"/>
      <c r="BX10" s="118"/>
      <c r="BY10" s="118"/>
      <c r="BZ10" s="118"/>
      <c r="CA10" s="118"/>
      <c r="CB10" s="118" t="s">
        <v>40</v>
      </c>
      <c r="CC10" s="118"/>
      <c r="CD10" s="118"/>
      <c r="CE10" s="118"/>
      <c r="CF10" s="118"/>
      <c r="CG10" s="118"/>
      <c r="CH10" s="118"/>
      <c r="CI10" s="118"/>
      <c r="CJ10" s="118"/>
      <c r="CK10" s="118"/>
      <c r="CL10" s="118"/>
      <c r="CM10" s="118" t="s">
        <v>40</v>
      </c>
      <c r="CN10" s="118"/>
      <c r="CO10" s="118"/>
      <c r="CP10" s="118"/>
      <c r="CQ10" s="118"/>
      <c r="CR10" s="118"/>
      <c r="CS10" s="118"/>
      <c r="CT10" s="118"/>
      <c r="CU10" s="118"/>
      <c r="CV10" s="118"/>
      <c r="CW10" s="118"/>
      <c r="CX10" s="118"/>
      <c r="CY10" s="118"/>
      <c r="CZ10" s="118"/>
      <c r="DA10" s="118"/>
      <c r="DB10" s="118"/>
      <c r="DC10" s="118"/>
      <c r="DD10" s="118"/>
      <c r="DE10" s="118"/>
      <c r="DF10" s="118"/>
      <c r="DG10" s="118"/>
      <c r="DH10" s="118"/>
      <c r="DI10" s="118" t="s">
        <v>40</v>
      </c>
      <c r="DJ10" s="118"/>
      <c r="DK10" s="118"/>
      <c r="DL10" s="118"/>
      <c r="DM10" s="118"/>
      <c r="DN10" s="118"/>
      <c r="DO10" s="118"/>
      <c r="DP10" s="118"/>
      <c r="DQ10" s="118"/>
      <c r="DR10" s="118"/>
      <c r="DS10" s="118"/>
      <c r="DU10" s="118" t="s">
        <v>40</v>
      </c>
      <c r="DV10" s="118"/>
      <c r="DW10" s="118"/>
      <c r="DX10" s="118"/>
      <c r="DY10" s="118"/>
      <c r="DZ10" s="118"/>
      <c r="EA10" s="118"/>
      <c r="EB10" s="118"/>
      <c r="EC10" s="118"/>
      <c r="ED10" s="118"/>
      <c r="EE10" s="118"/>
      <c r="EF10" s="118" t="s">
        <v>40</v>
      </c>
      <c r="EG10" s="118"/>
      <c r="EH10" s="118"/>
      <c r="EI10" s="118"/>
      <c r="EJ10" s="118"/>
      <c r="EK10" s="118"/>
      <c r="EL10" s="118"/>
      <c r="EM10" s="118"/>
      <c r="EN10" s="118"/>
      <c r="EO10" s="118"/>
      <c r="EP10" s="118"/>
      <c r="EQ10" s="118" t="s">
        <v>40</v>
      </c>
      <c r="ER10" s="118"/>
      <c r="ES10" s="118"/>
      <c r="ET10" s="118"/>
      <c r="EU10" s="118"/>
      <c r="EV10" s="118"/>
      <c r="EW10" s="118"/>
      <c r="EX10" s="118"/>
      <c r="EY10" s="118"/>
      <c r="EZ10" s="118"/>
      <c r="FA10" s="118"/>
      <c r="FB10" s="118" t="s">
        <v>40</v>
      </c>
      <c r="FC10" s="118"/>
      <c r="FD10" s="118"/>
      <c r="FE10" s="118"/>
      <c r="FF10" s="118"/>
      <c r="FG10" s="118"/>
      <c r="FH10" s="118"/>
      <c r="FI10" s="118"/>
      <c r="FJ10" s="118"/>
      <c r="FK10" s="118"/>
      <c r="FL10" s="118"/>
    </row>
    <row r="11" spans="1:168" s="34" customFormat="1" ht="15">
      <c r="A11" s="119">
        <v>1</v>
      </c>
      <c r="B11" s="119"/>
      <c r="C11" s="119"/>
      <c r="D11" s="119"/>
      <c r="E11" s="119"/>
      <c r="F11" s="119">
        <v>2</v>
      </c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>
        <v>3</v>
      </c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>
        <v>4</v>
      </c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>
        <v>5</v>
      </c>
      <c r="BG11" s="119"/>
      <c r="BH11" s="119"/>
      <c r="BI11" s="119"/>
      <c r="BJ11" s="119"/>
      <c r="BK11" s="119"/>
      <c r="BL11" s="119"/>
      <c r="BM11" s="119"/>
      <c r="BN11" s="119"/>
      <c r="BO11" s="119"/>
      <c r="BP11" s="119"/>
      <c r="BQ11" s="119">
        <v>6</v>
      </c>
      <c r="BR11" s="119"/>
      <c r="BS11" s="119"/>
      <c r="BT11" s="119"/>
      <c r="BU11" s="119"/>
      <c r="BV11" s="119"/>
      <c r="BW11" s="119"/>
      <c r="BX11" s="119"/>
      <c r="BY11" s="119"/>
      <c r="BZ11" s="119"/>
      <c r="CA11" s="119"/>
      <c r="CB11" s="119">
        <v>7</v>
      </c>
      <c r="CC11" s="119"/>
      <c r="CD11" s="119"/>
      <c r="CE11" s="119"/>
      <c r="CF11" s="119"/>
      <c r="CG11" s="119"/>
      <c r="CH11" s="119"/>
      <c r="CI11" s="119"/>
      <c r="CJ11" s="119"/>
      <c r="CK11" s="119"/>
      <c r="CL11" s="119"/>
      <c r="CM11" s="119">
        <v>8</v>
      </c>
      <c r="CN11" s="119"/>
      <c r="CO11" s="119"/>
      <c r="CP11" s="119"/>
      <c r="CQ11" s="119"/>
      <c r="CR11" s="119"/>
      <c r="CS11" s="119"/>
      <c r="CT11" s="119"/>
      <c r="CU11" s="119"/>
      <c r="CV11" s="119"/>
      <c r="CW11" s="119"/>
      <c r="CX11" s="119" t="s">
        <v>450</v>
      </c>
      <c r="CY11" s="119"/>
      <c r="CZ11" s="119"/>
      <c r="DA11" s="119"/>
      <c r="DB11" s="119"/>
      <c r="DC11" s="119"/>
      <c r="DD11" s="119"/>
      <c r="DE11" s="119"/>
      <c r="DF11" s="119"/>
      <c r="DG11" s="119"/>
      <c r="DH11" s="119"/>
      <c r="DI11" s="119" t="s">
        <v>451</v>
      </c>
      <c r="DJ11" s="119"/>
      <c r="DK11" s="119"/>
      <c r="DL11" s="119"/>
      <c r="DM11" s="119"/>
      <c r="DN11" s="119"/>
      <c r="DO11" s="119"/>
      <c r="DP11" s="119"/>
      <c r="DQ11" s="119"/>
      <c r="DR11" s="119"/>
      <c r="DS11" s="119"/>
      <c r="DU11" s="119">
        <v>9</v>
      </c>
      <c r="DV11" s="119"/>
      <c r="DW11" s="119"/>
      <c r="DX11" s="119"/>
      <c r="DY11" s="119"/>
      <c r="DZ11" s="119"/>
      <c r="EA11" s="119"/>
      <c r="EB11" s="119"/>
      <c r="EC11" s="119"/>
      <c r="ED11" s="119"/>
      <c r="EE11" s="119"/>
      <c r="EF11" s="119">
        <v>10</v>
      </c>
      <c r="EG11" s="119"/>
      <c r="EH11" s="119"/>
      <c r="EI11" s="119"/>
      <c r="EJ11" s="119"/>
      <c r="EK11" s="119"/>
      <c r="EL11" s="119"/>
      <c r="EM11" s="119"/>
      <c r="EN11" s="119"/>
      <c r="EO11" s="119"/>
      <c r="EP11" s="119"/>
      <c r="EQ11" s="119">
        <v>11</v>
      </c>
      <c r="ER11" s="119"/>
      <c r="ES11" s="119"/>
      <c r="ET11" s="119"/>
      <c r="EU11" s="119"/>
      <c r="EV11" s="119"/>
      <c r="EW11" s="119"/>
      <c r="EX11" s="119"/>
      <c r="EY11" s="119"/>
      <c r="EZ11" s="119"/>
      <c r="FA11" s="119"/>
      <c r="FB11" s="119">
        <v>12</v>
      </c>
      <c r="FC11" s="119"/>
      <c r="FD11" s="119"/>
      <c r="FE11" s="119"/>
      <c r="FF11" s="119"/>
      <c r="FG11" s="119"/>
      <c r="FH11" s="119"/>
      <c r="FI11" s="119"/>
      <c r="FJ11" s="119"/>
      <c r="FK11" s="119"/>
      <c r="FL11" s="119"/>
    </row>
    <row r="12" spans="1:168" s="34" customFormat="1" ht="15">
      <c r="A12" s="121" t="s">
        <v>25</v>
      </c>
      <c r="B12" s="121"/>
      <c r="C12" s="121"/>
      <c r="D12" s="121"/>
      <c r="E12" s="121"/>
      <c r="F12" s="123" t="s">
        <v>452</v>
      </c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7">
        <f>'[2]НВВ долгоср'!$AU$12</f>
        <v>25411.892398096919</v>
      </c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7">
        <f>AU12*103.9%</f>
        <v>26402.956201622703</v>
      </c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7">
        <f>BQ12*103.9%</f>
        <v>27432.671493485992</v>
      </c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  <c r="DN12" s="116"/>
      <c r="DO12" s="116"/>
      <c r="DP12" s="116"/>
      <c r="DQ12" s="116"/>
      <c r="DR12" s="116"/>
      <c r="DS12" s="116"/>
      <c r="DU12" s="116"/>
      <c r="DV12" s="116"/>
      <c r="DW12" s="116"/>
      <c r="DX12" s="116"/>
      <c r="DY12" s="116"/>
      <c r="DZ12" s="116"/>
      <c r="EA12" s="116"/>
      <c r="EB12" s="116"/>
      <c r="EC12" s="116"/>
      <c r="ED12" s="116"/>
      <c r="EE12" s="116"/>
      <c r="EF12" s="117">
        <f>CM12*103.9%</f>
        <v>28502.54568173195</v>
      </c>
      <c r="EG12" s="116"/>
      <c r="EH12" s="116"/>
      <c r="EI12" s="116"/>
      <c r="EJ12" s="116"/>
      <c r="EK12" s="116"/>
      <c r="EL12" s="116"/>
      <c r="EM12" s="116"/>
      <c r="EN12" s="116"/>
      <c r="EO12" s="116"/>
      <c r="EP12" s="116"/>
      <c r="EQ12" s="116"/>
      <c r="ER12" s="116"/>
      <c r="ES12" s="116"/>
      <c r="ET12" s="116"/>
      <c r="EU12" s="116"/>
      <c r="EV12" s="116"/>
      <c r="EW12" s="116"/>
      <c r="EX12" s="116"/>
      <c r="EY12" s="116"/>
      <c r="EZ12" s="116"/>
      <c r="FA12" s="116"/>
      <c r="FB12" s="117">
        <f>EF12*103.9%</f>
        <v>29614.144963319501</v>
      </c>
      <c r="FC12" s="116"/>
      <c r="FD12" s="116"/>
      <c r="FE12" s="116"/>
      <c r="FF12" s="116"/>
      <c r="FG12" s="116"/>
      <c r="FH12" s="116"/>
      <c r="FI12" s="116"/>
      <c r="FJ12" s="116"/>
      <c r="FK12" s="116"/>
      <c r="FL12" s="116"/>
    </row>
    <row r="13" spans="1:168" s="34" customFormat="1" ht="15">
      <c r="A13" s="121"/>
      <c r="B13" s="121"/>
      <c r="C13" s="121"/>
      <c r="D13" s="121"/>
      <c r="E13" s="121"/>
      <c r="F13" s="120" t="s">
        <v>453</v>
      </c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  <c r="DE13" s="116"/>
      <c r="DF13" s="116"/>
      <c r="DG13" s="116"/>
      <c r="DH13" s="116"/>
      <c r="DI13" s="116"/>
      <c r="DJ13" s="116"/>
      <c r="DK13" s="116"/>
      <c r="DL13" s="116"/>
      <c r="DM13" s="116"/>
      <c r="DN13" s="116"/>
      <c r="DO13" s="116"/>
      <c r="DP13" s="116"/>
      <c r="DQ13" s="116"/>
      <c r="DR13" s="116"/>
      <c r="DS13" s="116"/>
      <c r="DU13" s="116"/>
      <c r="DV13" s="116"/>
      <c r="DW13" s="116"/>
      <c r="DX13" s="116"/>
      <c r="DY13" s="116"/>
      <c r="DZ13" s="116"/>
      <c r="EA13" s="116"/>
      <c r="EB13" s="116"/>
      <c r="EC13" s="116"/>
      <c r="ED13" s="116"/>
      <c r="EE13" s="116"/>
      <c r="EF13" s="116"/>
      <c r="EG13" s="116"/>
      <c r="EH13" s="116"/>
      <c r="EI13" s="116"/>
      <c r="EJ13" s="116"/>
      <c r="EK13" s="116"/>
      <c r="EL13" s="116"/>
      <c r="EM13" s="116"/>
      <c r="EN13" s="116"/>
      <c r="EO13" s="116"/>
      <c r="EP13" s="116"/>
      <c r="EQ13" s="116"/>
      <c r="ER13" s="116"/>
      <c r="ES13" s="116"/>
      <c r="ET13" s="116"/>
      <c r="EU13" s="116"/>
      <c r="EV13" s="116"/>
      <c r="EW13" s="116"/>
      <c r="EX13" s="116"/>
      <c r="EY13" s="116"/>
      <c r="EZ13" s="116"/>
      <c r="FA13" s="116"/>
      <c r="FB13" s="116"/>
      <c r="FC13" s="116"/>
      <c r="FD13" s="116"/>
      <c r="FE13" s="116"/>
      <c r="FF13" s="116"/>
      <c r="FG13" s="116"/>
      <c r="FH13" s="116"/>
      <c r="FI13" s="116"/>
      <c r="FJ13" s="116"/>
      <c r="FK13" s="116"/>
      <c r="FL13" s="116"/>
    </row>
    <row r="14" spans="1:168" s="34" customFormat="1" ht="15">
      <c r="A14" s="121" t="s">
        <v>38</v>
      </c>
      <c r="B14" s="121"/>
      <c r="C14" s="121"/>
      <c r="D14" s="121"/>
      <c r="E14" s="121"/>
      <c r="F14" s="122" t="s">
        <v>454</v>
      </c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7">
        <f>'[2]НВВ долгоср'!$AU$14</f>
        <v>13210.924327408147</v>
      </c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7">
        <f>'[2]НВВ долгоср'!$BQ$14</f>
        <v>13311.486429484799</v>
      </c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7">
        <f>'[2]НВВ долгоср'!$CM$14</f>
        <v>13416.025400234706</v>
      </c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7">
        <f>'[2]НВВ долгоср'!$DI$14</f>
        <v>13524.641390843859</v>
      </c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7">
        <f>'[2]НВВ долгоср'!$EE$14</f>
        <v>13637.493405086771</v>
      </c>
      <c r="FC14" s="116"/>
      <c r="FD14" s="116"/>
      <c r="FE14" s="116"/>
      <c r="FF14" s="116"/>
      <c r="FG14" s="116"/>
      <c r="FH14" s="116"/>
      <c r="FI14" s="116"/>
      <c r="FJ14" s="116"/>
      <c r="FK14" s="116"/>
      <c r="FL14" s="116"/>
    </row>
    <row r="15" spans="1:168" s="34" customFormat="1" ht="15">
      <c r="A15" s="121" t="s">
        <v>48</v>
      </c>
      <c r="B15" s="121"/>
      <c r="C15" s="121"/>
      <c r="D15" s="121"/>
      <c r="E15" s="121"/>
      <c r="F15" s="123" t="s">
        <v>455</v>
      </c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7">
        <v>0</v>
      </c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7">
        <v>0</v>
      </c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7">
        <v>0</v>
      </c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/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7">
        <v>0</v>
      </c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7">
        <v>0</v>
      </c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</row>
    <row r="16" spans="1:168" s="34" customFormat="1" ht="15">
      <c r="A16" s="121"/>
      <c r="B16" s="121"/>
      <c r="C16" s="121"/>
      <c r="D16" s="121"/>
      <c r="E16" s="121"/>
      <c r="F16" s="124" t="s">
        <v>456</v>
      </c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  <c r="DE16" s="116"/>
      <c r="DF16" s="116"/>
      <c r="DG16" s="116"/>
      <c r="DH16" s="116"/>
      <c r="DI16" s="116"/>
      <c r="DJ16" s="116"/>
      <c r="DK16" s="116"/>
      <c r="DL16" s="116"/>
      <c r="DM16" s="116"/>
      <c r="DN16" s="116"/>
      <c r="DO16" s="116"/>
      <c r="DP16" s="116"/>
      <c r="DQ16" s="116"/>
      <c r="DR16" s="116"/>
      <c r="DS16" s="116"/>
      <c r="DU16" s="116"/>
      <c r="DV16" s="116"/>
      <c r="DW16" s="116"/>
      <c r="DX16" s="116"/>
      <c r="DY16" s="116"/>
      <c r="DZ16" s="116"/>
      <c r="EA16" s="116"/>
      <c r="EB16" s="116"/>
      <c r="EC16" s="116"/>
      <c r="ED16" s="116"/>
      <c r="EE16" s="116"/>
      <c r="EF16" s="116"/>
      <c r="EG16" s="116"/>
      <c r="EH16" s="116"/>
      <c r="EI16" s="116"/>
      <c r="EJ16" s="116"/>
      <c r="EK16" s="116"/>
      <c r="EL16" s="116"/>
      <c r="EM16" s="116"/>
      <c r="EN16" s="116"/>
      <c r="EO16" s="116"/>
      <c r="EP16" s="116"/>
      <c r="EQ16" s="116"/>
      <c r="ER16" s="116"/>
      <c r="ES16" s="116"/>
      <c r="ET16" s="116"/>
      <c r="EU16" s="116"/>
      <c r="EV16" s="116"/>
      <c r="EW16" s="116"/>
      <c r="EX16" s="116"/>
      <c r="EY16" s="116"/>
      <c r="EZ16" s="116"/>
      <c r="FA16" s="116"/>
      <c r="FB16" s="116"/>
      <c r="FC16" s="116"/>
      <c r="FD16" s="116"/>
      <c r="FE16" s="116"/>
      <c r="FF16" s="116"/>
      <c r="FG16" s="116"/>
      <c r="FH16" s="116"/>
      <c r="FI16" s="116"/>
      <c r="FJ16" s="116"/>
      <c r="FK16" s="116"/>
      <c r="FL16" s="116"/>
    </row>
    <row r="17" spans="1:168" s="34" customFormat="1" ht="15">
      <c r="A17" s="121"/>
      <c r="B17" s="121"/>
      <c r="C17" s="121"/>
      <c r="D17" s="121"/>
      <c r="E17" s="121"/>
      <c r="F17" s="120" t="s">
        <v>457</v>
      </c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  <c r="CM17" s="116"/>
      <c r="CN17" s="116"/>
      <c r="CO17" s="116"/>
      <c r="CP17" s="116"/>
      <c r="CQ17" s="116"/>
      <c r="CR17" s="116"/>
      <c r="CS17" s="116"/>
      <c r="CT17" s="116"/>
      <c r="CU17" s="116"/>
      <c r="CV17" s="116"/>
      <c r="CW17" s="116"/>
      <c r="CX17" s="116"/>
      <c r="CY17" s="116"/>
      <c r="CZ17" s="116"/>
      <c r="DA17" s="116"/>
      <c r="DB17" s="116"/>
      <c r="DC17" s="116"/>
      <c r="DD17" s="116"/>
      <c r="DE17" s="116"/>
      <c r="DF17" s="116"/>
      <c r="DG17" s="116"/>
      <c r="DH17" s="116"/>
      <c r="DI17" s="116"/>
      <c r="DJ17" s="116"/>
      <c r="DK17" s="116"/>
      <c r="DL17" s="116"/>
      <c r="DM17" s="116"/>
      <c r="DN17" s="116"/>
      <c r="DO17" s="116"/>
      <c r="DP17" s="116"/>
      <c r="DQ17" s="116"/>
      <c r="DR17" s="116"/>
      <c r="DS17" s="116"/>
      <c r="DU17" s="116"/>
      <c r="DV17" s="116"/>
      <c r="DW17" s="116"/>
      <c r="DX17" s="116"/>
      <c r="DY17" s="116"/>
      <c r="DZ17" s="116"/>
      <c r="EA17" s="116"/>
      <c r="EB17" s="116"/>
      <c r="EC17" s="116"/>
      <c r="ED17" s="116"/>
      <c r="EE17" s="116"/>
      <c r="EF17" s="116"/>
      <c r="EG17" s="116"/>
      <c r="EH17" s="116"/>
      <c r="EI17" s="116"/>
      <c r="EJ17" s="116"/>
      <c r="EK17" s="116"/>
      <c r="EL17" s="116"/>
      <c r="EM17" s="116"/>
      <c r="EN17" s="116"/>
      <c r="EO17" s="116"/>
      <c r="EP17" s="116"/>
      <c r="EQ17" s="116"/>
      <c r="ER17" s="116"/>
      <c r="ES17" s="116"/>
      <c r="ET17" s="116"/>
      <c r="EU17" s="116"/>
      <c r="EV17" s="116"/>
      <c r="EW17" s="116"/>
      <c r="EX17" s="116"/>
      <c r="EY17" s="116"/>
      <c r="EZ17" s="116"/>
      <c r="FA17" s="116"/>
      <c r="FB17" s="116"/>
      <c r="FC17" s="116"/>
      <c r="FD17" s="116"/>
      <c r="FE17" s="116"/>
      <c r="FF17" s="116"/>
      <c r="FG17" s="116"/>
      <c r="FH17" s="116"/>
      <c r="FI17" s="116"/>
      <c r="FJ17" s="116"/>
      <c r="FK17" s="116"/>
      <c r="FL17" s="116"/>
    </row>
    <row r="18" spans="1:168" s="34" customFormat="1" ht="15">
      <c r="A18" s="121" t="s">
        <v>71</v>
      </c>
      <c r="B18" s="121"/>
      <c r="C18" s="121"/>
      <c r="D18" s="121"/>
      <c r="E18" s="121"/>
      <c r="F18" s="122" t="s">
        <v>458</v>
      </c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7">
        <f>'[2]НВВ долгоср'!$AU$18</f>
        <v>51549.080571333332</v>
      </c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7">
        <f>'[2]НВВ долгоср'!$BQ$18</f>
        <v>33065</v>
      </c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7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7">
        <f>'[2]НВВ долгоср'!$CM$18</f>
        <v>33342</v>
      </c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116"/>
      <c r="DS18" s="116"/>
      <c r="DU18" s="116"/>
      <c r="DV18" s="116"/>
      <c r="DW18" s="116"/>
      <c r="DX18" s="116"/>
      <c r="DY18" s="116"/>
      <c r="DZ18" s="116"/>
      <c r="EA18" s="116"/>
      <c r="EB18" s="116"/>
      <c r="EC18" s="116"/>
      <c r="ED18" s="116"/>
      <c r="EE18" s="116"/>
      <c r="EF18" s="117">
        <f>'[2]НВВ долгоср'!$DI$18</f>
        <v>33629</v>
      </c>
      <c r="EG18" s="116"/>
      <c r="EH18" s="116"/>
      <c r="EI18" s="116"/>
      <c r="EJ18" s="116"/>
      <c r="EK18" s="116"/>
      <c r="EL18" s="116"/>
      <c r="EM18" s="116"/>
      <c r="EN18" s="116"/>
      <c r="EO18" s="116"/>
      <c r="EP18" s="116"/>
      <c r="EQ18" s="116"/>
      <c r="ER18" s="116"/>
      <c r="ES18" s="116"/>
      <c r="ET18" s="116"/>
      <c r="EU18" s="116"/>
      <c r="EV18" s="116"/>
      <c r="EW18" s="116"/>
      <c r="EX18" s="116"/>
      <c r="EY18" s="116"/>
      <c r="EZ18" s="116"/>
      <c r="FA18" s="116"/>
      <c r="FB18" s="117">
        <f>'[2]НВВ долгоср'!$EE$18</f>
        <v>33928</v>
      </c>
      <c r="FC18" s="116"/>
      <c r="FD18" s="116"/>
      <c r="FE18" s="116"/>
      <c r="FF18" s="116"/>
      <c r="FG18" s="116"/>
      <c r="FH18" s="116"/>
      <c r="FI18" s="116"/>
      <c r="FJ18" s="116"/>
      <c r="FK18" s="116"/>
      <c r="FL18" s="116"/>
    </row>
    <row r="19" spans="1:168" s="34" customFormat="1" ht="15">
      <c r="A19" s="121" t="s">
        <v>92</v>
      </c>
      <c r="B19" s="121"/>
      <c r="C19" s="121"/>
      <c r="D19" s="121"/>
      <c r="E19" s="121"/>
      <c r="F19" s="123" t="s">
        <v>459</v>
      </c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16"/>
      <c r="AK19" s="116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s="116"/>
      <c r="CO19" s="116"/>
      <c r="CP19" s="116"/>
      <c r="CQ19" s="116"/>
      <c r="CR19" s="116"/>
      <c r="CS19" s="116"/>
      <c r="CT19" s="116"/>
      <c r="CU19" s="116"/>
      <c r="CV19" s="116"/>
      <c r="CW19" s="116"/>
      <c r="CX19" s="116"/>
      <c r="CY19" s="116"/>
      <c r="CZ19" s="116"/>
      <c r="DA19" s="116"/>
      <c r="DB19" s="116"/>
      <c r="DC19" s="116"/>
      <c r="DD19" s="116"/>
      <c r="DE19" s="116"/>
      <c r="DF19" s="116"/>
      <c r="DG19" s="116"/>
      <c r="DH19" s="116"/>
      <c r="DI19" s="116"/>
      <c r="DJ19" s="116"/>
      <c r="DK19" s="116"/>
      <c r="DL19" s="116"/>
      <c r="DM19" s="116"/>
      <c r="DN19" s="116"/>
      <c r="DO19" s="116"/>
      <c r="DP19" s="116"/>
      <c r="DQ19" s="116"/>
      <c r="DR19" s="116"/>
      <c r="DS19" s="116"/>
      <c r="DU19" s="116"/>
      <c r="DV19" s="116"/>
      <c r="DW19" s="116"/>
      <c r="DX19" s="116"/>
      <c r="DY19" s="116"/>
      <c r="DZ19" s="116"/>
      <c r="EA19" s="116"/>
      <c r="EB19" s="116"/>
      <c r="EC19" s="116"/>
      <c r="ED19" s="116"/>
      <c r="EE19" s="116"/>
      <c r="EF19" s="116"/>
      <c r="EG19" s="116"/>
      <c r="EH19" s="116"/>
      <c r="EI19" s="116"/>
      <c r="EJ19" s="116"/>
      <c r="EK19" s="116"/>
      <c r="EL19" s="116"/>
      <c r="EM19" s="116"/>
      <c r="EN19" s="116"/>
      <c r="EO19" s="116"/>
      <c r="EP19" s="116"/>
      <c r="EQ19" s="116"/>
      <c r="ER19" s="116"/>
      <c r="ES19" s="116"/>
      <c r="ET19" s="116"/>
      <c r="EU19" s="116"/>
      <c r="EV19" s="116"/>
      <c r="EW19" s="116"/>
      <c r="EX19" s="116"/>
      <c r="EY19" s="116"/>
      <c r="EZ19" s="116"/>
      <c r="FA19" s="116"/>
      <c r="FB19" s="116"/>
      <c r="FC19" s="116"/>
      <c r="FD19" s="116"/>
      <c r="FE19" s="116"/>
      <c r="FF19" s="116"/>
      <c r="FG19" s="116"/>
      <c r="FH19" s="116"/>
      <c r="FI19" s="116"/>
      <c r="FJ19" s="116"/>
      <c r="FK19" s="116"/>
      <c r="FL19" s="116"/>
    </row>
    <row r="20" spans="1:168" s="34" customFormat="1" ht="15">
      <c r="A20" s="121"/>
      <c r="B20" s="121"/>
      <c r="C20" s="121"/>
      <c r="D20" s="121"/>
      <c r="E20" s="121"/>
      <c r="F20" s="124" t="s">
        <v>460</v>
      </c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116"/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16"/>
      <c r="CW20" s="116"/>
      <c r="CX20" s="116"/>
      <c r="CY20" s="116"/>
      <c r="CZ20" s="116"/>
      <c r="DA20" s="116"/>
      <c r="DB20" s="116"/>
      <c r="DC20" s="116"/>
      <c r="DD20" s="116"/>
      <c r="DE20" s="116"/>
      <c r="DF20" s="116"/>
      <c r="DG20" s="116"/>
      <c r="DH20" s="116"/>
      <c r="DI20" s="116"/>
      <c r="DJ20" s="116"/>
      <c r="DK20" s="116"/>
      <c r="DL20" s="116"/>
      <c r="DM20" s="116"/>
      <c r="DN20" s="116"/>
      <c r="DO20" s="116"/>
      <c r="DP20" s="116"/>
      <c r="DQ20" s="116"/>
      <c r="DR20" s="116"/>
      <c r="DS20" s="116"/>
      <c r="DU20" s="116"/>
      <c r="DV20" s="116"/>
      <c r="DW20" s="116"/>
      <c r="DX20" s="116"/>
      <c r="DY20" s="116"/>
      <c r="DZ20" s="116"/>
      <c r="EA20" s="116"/>
      <c r="EB20" s="116"/>
      <c r="EC20" s="116"/>
      <c r="ED20" s="116"/>
      <c r="EE20" s="116"/>
      <c r="EF20" s="116"/>
      <c r="EG20" s="116"/>
      <c r="EH20" s="116"/>
      <c r="EI20" s="116"/>
      <c r="EJ20" s="116"/>
      <c r="EK20" s="116"/>
      <c r="EL20" s="116"/>
      <c r="EM20" s="116"/>
      <c r="EN20" s="116"/>
      <c r="EO20" s="116"/>
      <c r="EP20" s="116"/>
      <c r="EQ20" s="116"/>
      <c r="ER20" s="116"/>
      <c r="ES20" s="116"/>
      <c r="ET20" s="116"/>
      <c r="EU20" s="116"/>
      <c r="EV20" s="116"/>
      <c r="EW20" s="116"/>
      <c r="EX20" s="116"/>
      <c r="EY20" s="116"/>
      <c r="EZ20" s="116"/>
      <c r="FA20" s="116"/>
      <c r="FB20" s="116"/>
      <c r="FC20" s="116"/>
      <c r="FD20" s="116"/>
      <c r="FE20" s="116"/>
      <c r="FF20" s="116"/>
      <c r="FG20" s="116"/>
      <c r="FH20" s="116"/>
      <c r="FI20" s="116"/>
      <c r="FJ20" s="116"/>
      <c r="FK20" s="116"/>
      <c r="FL20" s="116"/>
    </row>
    <row r="21" spans="1:168" s="34" customFormat="1" ht="15">
      <c r="A21" s="121"/>
      <c r="B21" s="121"/>
      <c r="C21" s="121"/>
      <c r="D21" s="121"/>
      <c r="E21" s="121"/>
      <c r="F21" s="124" t="s">
        <v>461</v>
      </c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</row>
    <row r="22" spans="1:168" s="34" customFormat="1" ht="15">
      <c r="A22" s="121"/>
      <c r="B22" s="121"/>
      <c r="C22" s="121"/>
      <c r="D22" s="121"/>
      <c r="E22" s="121"/>
      <c r="F22" s="120" t="s">
        <v>462</v>
      </c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6"/>
      <c r="DN22" s="116"/>
      <c r="DO22" s="116"/>
      <c r="DP22" s="116"/>
      <c r="DQ22" s="116"/>
      <c r="DR22" s="116"/>
      <c r="DS22" s="116"/>
      <c r="DU22" s="116"/>
      <c r="DV22" s="116"/>
      <c r="DW22" s="116"/>
      <c r="DX22" s="116"/>
      <c r="DY22" s="116"/>
      <c r="DZ22" s="116"/>
      <c r="EA22" s="116"/>
      <c r="EB22" s="116"/>
      <c r="EC22" s="116"/>
      <c r="ED22" s="116"/>
      <c r="EE22" s="116"/>
      <c r="EF22" s="116"/>
      <c r="EG22" s="116"/>
      <c r="EH22" s="116"/>
      <c r="EI22" s="116"/>
      <c r="EJ22" s="116"/>
      <c r="EK22" s="116"/>
      <c r="EL22" s="116"/>
      <c r="EM22" s="116"/>
      <c r="EN22" s="116"/>
      <c r="EO22" s="116"/>
      <c r="EP22" s="116"/>
      <c r="EQ22" s="116"/>
      <c r="ER22" s="116"/>
      <c r="ES22" s="116"/>
      <c r="ET22" s="116"/>
      <c r="EU22" s="116"/>
      <c r="EV22" s="116"/>
      <c r="EW22" s="116"/>
      <c r="EX22" s="116"/>
      <c r="EY22" s="116"/>
      <c r="EZ22" s="116"/>
      <c r="FA22" s="116"/>
      <c r="FB22" s="116"/>
      <c r="FC22" s="116"/>
      <c r="FD22" s="116"/>
      <c r="FE22" s="116"/>
      <c r="FF22" s="116"/>
      <c r="FG22" s="116"/>
      <c r="FH22" s="116"/>
      <c r="FI22" s="116"/>
      <c r="FJ22" s="116"/>
      <c r="FK22" s="116"/>
      <c r="FL22" s="116"/>
    </row>
    <row r="23" spans="1:168" s="34" customFormat="1" ht="15">
      <c r="A23" s="121" t="s">
        <v>200</v>
      </c>
      <c r="B23" s="121"/>
      <c r="C23" s="121"/>
      <c r="D23" s="121"/>
      <c r="E23" s="121"/>
      <c r="F23" s="123" t="s">
        <v>463</v>
      </c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U23" s="116"/>
      <c r="DV23" s="116"/>
      <c r="DW23" s="116"/>
      <c r="DX23" s="116"/>
      <c r="DY23" s="116"/>
      <c r="DZ23" s="116"/>
      <c r="EA23" s="116"/>
      <c r="EB23" s="116"/>
      <c r="EC23" s="116"/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/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</row>
    <row r="24" spans="1:168" s="34" customFormat="1" ht="15">
      <c r="A24" s="121"/>
      <c r="B24" s="121"/>
      <c r="C24" s="121"/>
      <c r="D24" s="121"/>
      <c r="E24" s="121"/>
      <c r="F24" s="124" t="s">
        <v>464</v>
      </c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  <c r="FD24" s="116"/>
      <c r="FE24" s="116"/>
      <c r="FF24" s="116"/>
      <c r="FG24" s="116"/>
      <c r="FH24" s="116"/>
      <c r="FI24" s="116"/>
      <c r="FJ24" s="116"/>
      <c r="FK24" s="116"/>
      <c r="FL24" s="116"/>
    </row>
    <row r="25" spans="1:168" s="34" customFormat="1" ht="15">
      <c r="A25" s="121"/>
      <c r="B25" s="121"/>
      <c r="C25" s="121"/>
      <c r="D25" s="121"/>
      <c r="E25" s="121"/>
      <c r="F25" s="124" t="s">
        <v>465</v>
      </c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  <c r="FD25" s="116"/>
      <c r="FE25" s="116"/>
      <c r="FF25" s="116"/>
      <c r="FG25" s="116"/>
      <c r="FH25" s="116"/>
      <c r="FI25" s="116"/>
      <c r="FJ25" s="116"/>
      <c r="FK25" s="116"/>
      <c r="FL25" s="116"/>
    </row>
    <row r="26" spans="1:168" s="34" customFormat="1" ht="15">
      <c r="A26" s="121"/>
      <c r="B26" s="121"/>
      <c r="C26" s="121"/>
      <c r="D26" s="121"/>
      <c r="E26" s="121"/>
      <c r="F26" s="124" t="s">
        <v>466</v>
      </c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  <c r="FD26" s="116"/>
      <c r="FE26" s="116"/>
      <c r="FF26" s="116"/>
      <c r="FG26" s="116"/>
      <c r="FH26" s="116"/>
      <c r="FI26" s="116"/>
      <c r="FJ26" s="116"/>
      <c r="FK26" s="116"/>
      <c r="FL26" s="116"/>
    </row>
    <row r="27" spans="1:168" s="34" customFormat="1" ht="15">
      <c r="A27" s="121" t="s">
        <v>204</v>
      </c>
      <c r="B27" s="121"/>
      <c r="C27" s="121"/>
      <c r="D27" s="121"/>
      <c r="E27" s="121"/>
      <c r="F27" s="123" t="s">
        <v>467</v>
      </c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6"/>
      <c r="FF27" s="116"/>
      <c r="FG27" s="116"/>
      <c r="FH27" s="116"/>
      <c r="FI27" s="116"/>
      <c r="FJ27" s="116"/>
      <c r="FK27" s="116"/>
      <c r="FL27" s="116"/>
    </row>
    <row r="28" spans="1:168" s="34" customFormat="1" ht="15">
      <c r="A28" s="121"/>
      <c r="B28" s="121"/>
      <c r="C28" s="121"/>
      <c r="D28" s="121"/>
      <c r="E28" s="121"/>
      <c r="F28" s="124" t="s">
        <v>468</v>
      </c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M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  <c r="FD28" s="116"/>
      <c r="FE28" s="116"/>
      <c r="FF28" s="116"/>
      <c r="FG28" s="116"/>
      <c r="FH28" s="116"/>
      <c r="FI28" s="116"/>
      <c r="FJ28" s="116"/>
      <c r="FK28" s="116"/>
      <c r="FL28" s="116"/>
    </row>
    <row r="29" spans="1:168" s="34" customFormat="1" ht="15">
      <c r="A29" s="121"/>
      <c r="B29" s="121"/>
      <c r="C29" s="121"/>
      <c r="D29" s="121"/>
      <c r="E29" s="121"/>
      <c r="F29" s="124" t="s">
        <v>469</v>
      </c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6"/>
      <c r="DO29" s="116"/>
      <c r="DP29" s="116"/>
      <c r="DQ29" s="116"/>
      <c r="DR29" s="116"/>
      <c r="DS29" s="116"/>
      <c r="DU29" s="116"/>
      <c r="DV29" s="116"/>
      <c r="DW29" s="116"/>
      <c r="DX29" s="116"/>
      <c r="DY29" s="116"/>
      <c r="DZ29" s="116"/>
      <c r="EA29" s="116"/>
      <c r="EB29" s="116"/>
      <c r="EC29" s="116"/>
      <c r="ED29" s="116"/>
      <c r="EE29" s="116"/>
      <c r="EF29" s="116"/>
      <c r="EG29" s="116"/>
      <c r="EH29" s="116"/>
      <c r="EI29" s="116"/>
      <c r="EJ29" s="116"/>
      <c r="EK29" s="116"/>
      <c r="EL29" s="116"/>
      <c r="EM29" s="116"/>
      <c r="EN29" s="116"/>
      <c r="EO29" s="116"/>
      <c r="EP29" s="116"/>
      <c r="EQ29" s="116"/>
      <c r="ER29" s="116"/>
      <c r="ES29" s="116"/>
      <c r="ET29" s="116"/>
      <c r="EU29" s="116"/>
      <c r="EV29" s="116"/>
      <c r="EW29" s="116"/>
      <c r="EX29" s="116"/>
      <c r="EY29" s="116"/>
      <c r="EZ29" s="116"/>
      <c r="FA29" s="116"/>
      <c r="FB29" s="116"/>
      <c r="FC29" s="116"/>
      <c r="FD29" s="116"/>
      <c r="FE29" s="116"/>
      <c r="FF29" s="116"/>
      <c r="FG29" s="116"/>
      <c r="FH29" s="116"/>
      <c r="FI29" s="116"/>
      <c r="FJ29" s="116"/>
      <c r="FK29" s="116"/>
      <c r="FL29" s="116"/>
    </row>
    <row r="30" spans="1:168" s="34" customFormat="1" ht="15">
      <c r="A30" s="121"/>
      <c r="B30" s="121"/>
      <c r="C30" s="121"/>
      <c r="D30" s="121"/>
      <c r="E30" s="121"/>
      <c r="F30" s="120" t="s">
        <v>470</v>
      </c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6"/>
      <c r="DO30" s="116"/>
      <c r="DP30" s="116"/>
      <c r="DQ30" s="116"/>
      <c r="DR30" s="116"/>
      <c r="DS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  <c r="EE30" s="116"/>
      <c r="EF30" s="116"/>
      <c r="EG30" s="116"/>
      <c r="EH30" s="116"/>
      <c r="EI30" s="116"/>
      <c r="EJ30" s="116"/>
      <c r="EK30" s="116"/>
      <c r="EL30" s="116"/>
      <c r="EM30" s="116"/>
      <c r="EN30" s="116"/>
      <c r="EO30" s="116"/>
      <c r="EP30" s="116"/>
      <c r="EQ30" s="116"/>
      <c r="ER30" s="116"/>
      <c r="ES30" s="116"/>
      <c r="ET30" s="116"/>
      <c r="EU30" s="116"/>
      <c r="EV30" s="116"/>
      <c r="EW30" s="116"/>
      <c r="EX30" s="116"/>
      <c r="EY30" s="116"/>
      <c r="EZ30" s="116"/>
      <c r="FA30" s="116"/>
      <c r="FB30" s="116"/>
      <c r="FC30" s="116"/>
      <c r="FD30" s="116"/>
      <c r="FE30" s="116"/>
      <c r="FF30" s="116"/>
      <c r="FG30" s="116"/>
      <c r="FH30" s="116"/>
      <c r="FI30" s="116"/>
      <c r="FJ30" s="116"/>
      <c r="FK30" s="116"/>
      <c r="FL30" s="116"/>
    </row>
    <row r="31" spans="1:168" s="34" customFormat="1" ht="15">
      <c r="A31" s="121" t="s">
        <v>206</v>
      </c>
      <c r="B31" s="121"/>
      <c r="C31" s="121"/>
      <c r="D31" s="121"/>
      <c r="E31" s="121"/>
      <c r="F31" s="123" t="s">
        <v>471</v>
      </c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  <c r="EP31" s="116"/>
      <c r="EQ31" s="116"/>
      <c r="ER31" s="116"/>
      <c r="ES31" s="116"/>
      <c r="ET31" s="116"/>
      <c r="EU31" s="116"/>
      <c r="EV31" s="116"/>
      <c r="EW31" s="116"/>
      <c r="EX31" s="116"/>
      <c r="EY31" s="116"/>
      <c r="EZ31" s="116"/>
      <c r="FA31" s="116"/>
      <c r="FB31" s="116"/>
      <c r="FC31" s="116"/>
      <c r="FD31" s="116"/>
      <c r="FE31" s="116"/>
      <c r="FF31" s="116"/>
      <c r="FG31" s="116"/>
      <c r="FH31" s="116"/>
      <c r="FI31" s="116"/>
      <c r="FJ31" s="116"/>
      <c r="FK31" s="116"/>
      <c r="FL31" s="116"/>
    </row>
    <row r="32" spans="1:168" s="34" customFormat="1" ht="15">
      <c r="A32" s="121"/>
      <c r="B32" s="121"/>
      <c r="C32" s="121"/>
      <c r="D32" s="121"/>
      <c r="E32" s="121"/>
      <c r="F32" s="124" t="s">
        <v>472</v>
      </c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6"/>
      <c r="DO32" s="116"/>
      <c r="DP32" s="116"/>
      <c r="DQ32" s="116"/>
      <c r="DR32" s="116"/>
      <c r="DS32" s="116"/>
      <c r="DU32" s="116"/>
      <c r="DV32" s="116"/>
      <c r="DW32" s="116"/>
      <c r="DX32" s="116"/>
      <c r="DY32" s="116"/>
      <c r="DZ32" s="116"/>
      <c r="EA32" s="116"/>
      <c r="EB32" s="116"/>
      <c r="EC32" s="116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6"/>
      <c r="EO32" s="116"/>
      <c r="EP32" s="116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  <c r="FD32" s="116"/>
      <c r="FE32" s="116"/>
      <c r="FF32" s="116"/>
      <c r="FG32" s="116"/>
      <c r="FH32" s="116"/>
      <c r="FI32" s="116"/>
      <c r="FJ32" s="116"/>
      <c r="FK32" s="116"/>
      <c r="FL32" s="116"/>
    </row>
    <row r="33" spans="1:168" s="34" customFormat="1" ht="15">
      <c r="A33" s="121"/>
      <c r="B33" s="121"/>
      <c r="C33" s="121"/>
      <c r="D33" s="121"/>
      <c r="E33" s="121"/>
      <c r="F33" s="120" t="s">
        <v>473</v>
      </c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6"/>
      <c r="DO33" s="116"/>
      <c r="DP33" s="116"/>
      <c r="DQ33" s="116"/>
      <c r="DR33" s="116"/>
      <c r="DS33" s="116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6"/>
      <c r="FC33" s="116"/>
      <c r="FD33" s="116"/>
      <c r="FE33" s="116"/>
      <c r="FF33" s="116"/>
      <c r="FG33" s="116"/>
      <c r="FH33" s="116"/>
      <c r="FI33" s="116"/>
      <c r="FJ33" s="116"/>
      <c r="FK33" s="116"/>
      <c r="FL33" s="116"/>
    </row>
    <row r="34" spans="1:168" s="34" customFormat="1" ht="15">
      <c r="A34" s="121" t="s">
        <v>208</v>
      </c>
      <c r="B34" s="121"/>
      <c r="C34" s="121"/>
      <c r="D34" s="121"/>
      <c r="E34" s="121"/>
      <c r="F34" s="123" t="s">
        <v>474</v>
      </c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16"/>
      <c r="DQ34" s="116"/>
      <c r="DR34" s="116"/>
      <c r="DS34" s="116"/>
      <c r="DU34" s="116"/>
      <c r="DV34" s="116"/>
      <c r="DW34" s="116"/>
      <c r="DX34" s="116"/>
      <c r="DY34" s="116"/>
      <c r="DZ34" s="116"/>
      <c r="EA34" s="116"/>
      <c r="EB34" s="116"/>
      <c r="EC34" s="116"/>
      <c r="ED34" s="116"/>
      <c r="EE34" s="116"/>
      <c r="EF34" s="116"/>
      <c r="EG34" s="116"/>
      <c r="EH34" s="116"/>
      <c r="EI34" s="116"/>
      <c r="EJ34" s="116"/>
      <c r="EK34" s="116"/>
      <c r="EL34" s="116"/>
      <c r="EM34" s="116"/>
      <c r="EN34" s="116"/>
      <c r="EO34" s="116"/>
      <c r="EP34" s="116"/>
      <c r="EQ34" s="116"/>
      <c r="ER34" s="116"/>
      <c r="ES34" s="116"/>
      <c r="ET34" s="116"/>
      <c r="EU34" s="116"/>
      <c r="EV34" s="116"/>
      <c r="EW34" s="116"/>
      <c r="EX34" s="116"/>
      <c r="EY34" s="116"/>
      <c r="EZ34" s="116"/>
      <c r="FA34" s="116"/>
      <c r="FB34" s="116"/>
      <c r="FC34" s="116"/>
      <c r="FD34" s="116"/>
      <c r="FE34" s="116"/>
      <c r="FF34" s="116"/>
      <c r="FG34" s="116"/>
      <c r="FH34" s="116"/>
      <c r="FI34" s="116"/>
      <c r="FJ34" s="116"/>
      <c r="FK34" s="116"/>
      <c r="FL34" s="116"/>
    </row>
    <row r="35" spans="1:168" s="34" customFormat="1" ht="15">
      <c r="A35" s="121"/>
      <c r="B35" s="121"/>
      <c r="C35" s="121"/>
      <c r="D35" s="121"/>
      <c r="E35" s="121"/>
      <c r="F35" s="124" t="s">
        <v>475</v>
      </c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6"/>
      <c r="DO35" s="116"/>
      <c r="DP35" s="116"/>
      <c r="DQ35" s="116"/>
      <c r="DR35" s="116"/>
      <c r="DS35" s="116"/>
      <c r="DU35" s="116"/>
      <c r="DV35" s="116"/>
      <c r="DW35" s="116"/>
      <c r="DX35" s="116"/>
      <c r="DY35" s="116"/>
      <c r="DZ35" s="116"/>
      <c r="EA35" s="116"/>
      <c r="EB35" s="116"/>
      <c r="EC35" s="116"/>
      <c r="ED35" s="116"/>
      <c r="EE35" s="116"/>
      <c r="EF35" s="116"/>
      <c r="EG35" s="116"/>
      <c r="EH35" s="116"/>
      <c r="EI35" s="116"/>
      <c r="EJ35" s="116"/>
      <c r="EK35" s="116"/>
      <c r="EL35" s="116"/>
      <c r="EM35" s="116"/>
      <c r="EN35" s="116"/>
      <c r="EO35" s="116"/>
      <c r="EP35" s="116"/>
      <c r="EQ35" s="116"/>
      <c r="ER35" s="116"/>
      <c r="ES35" s="116"/>
      <c r="ET35" s="116"/>
      <c r="EU35" s="116"/>
      <c r="EV35" s="116"/>
      <c r="EW35" s="116"/>
      <c r="EX35" s="116"/>
      <c r="EY35" s="116"/>
      <c r="EZ35" s="116"/>
      <c r="FA35" s="116"/>
      <c r="FB35" s="116"/>
      <c r="FC35" s="116"/>
      <c r="FD35" s="116"/>
      <c r="FE35" s="116"/>
      <c r="FF35" s="116"/>
      <c r="FG35" s="116"/>
      <c r="FH35" s="116"/>
      <c r="FI35" s="116"/>
      <c r="FJ35" s="116"/>
      <c r="FK35" s="116"/>
      <c r="FL35" s="116"/>
    </row>
    <row r="36" spans="1:168" s="34" customFormat="1" ht="15">
      <c r="A36" s="121"/>
      <c r="B36" s="121"/>
      <c r="C36" s="121"/>
      <c r="D36" s="121"/>
      <c r="E36" s="121"/>
      <c r="F36" s="124" t="s">
        <v>476</v>
      </c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16"/>
      <c r="CW36" s="116"/>
      <c r="CX36" s="116"/>
      <c r="CY36" s="116"/>
      <c r="CZ36" s="116"/>
      <c r="DA36" s="116"/>
      <c r="DB36" s="116"/>
      <c r="DC36" s="116"/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116"/>
      <c r="DO36" s="116"/>
      <c r="DP36" s="116"/>
      <c r="DQ36" s="116"/>
      <c r="DR36" s="116"/>
      <c r="DS36" s="116"/>
      <c r="DU36" s="116"/>
      <c r="DV36" s="116"/>
      <c r="DW36" s="116"/>
      <c r="DX36" s="116"/>
      <c r="DY36" s="116"/>
      <c r="DZ36" s="116"/>
      <c r="EA36" s="116"/>
      <c r="EB36" s="116"/>
      <c r="EC36" s="116"/>
      <c r="ED36" s="116"/>
      <c r="EE36" s="116"/>
      <c r="EF36" s="116"/>
      <c r="EG36" s="116"/>
      <c r="EH36" s="116"/>
      <c r="EI36" s="116"/>
      <c r="EJ36" s="116"/>
      <c r="EK36" s="116"/>
      <c r="EL36" s="116"/>
      <c r="EM36" s="116"/>
      <c r="EN36" s="116"/>
      <c r="EO36" s="116"/>
      <c r="EP36" s="116"/>
      <c r="EQ36" s="116"/>
      <c r="ER36" s="116"/>
      <c r="ES36" s="116"/>
      <c r="ET36" s="116"/>
      <c r="EU36" s="116"/>
      <c r="EV36" s="116"/>
      <c r="EW36" s="116"/>
      <c r="EX36" s="116"/>
      <c r="EY36" s="116"/>
      <c r="EZ36" s="116"/>
      <c r="FA36" s="116"/>
      <c r="FB36" s="116"/>
      <c r="FC36" s="116"/>
      <c r="FD36" s="116"/>
      <c r="FE36" s="116"/>
      <c r="FF36" s="116"/>
      <c r="FG36" s="116"/>
      <c r="FH36" s="116"/>
      <c r="FI36" s="116"/>
      <c r="FJ36" s="116"/>
      <c r="FK36" s="116"/>
      <c r="FL36" s="116"/>
    </row>
    <row r="37" spans="1:168" s="34" customFormat="1" ht="15">
      <c r="A37" s="121"/>
      <c r="B37" s="121"/>
      <c r="C37" s="121"/>
      <c r="D37" s="121"/>
      <c r="E37" s="121"/>
      <c r="F37" s="124" t="s">
        <v>477</v>
      </c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116"/>
      <c r="BY37" s="116"/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/>
      <c r="CK37" s="116"/>
      <c r="CL37" s="116"/>
      <c r="CM37" s="116"/>
      <c r="CN37" s="116"/>
      <c r="CO37" s="116"/>
      <c r="CP37" s="116"/>
      <c r="CQ37" s="116"/>
      <c r="CR37" s="116"/>
      <c r="CS37" s="116"/>
      <c r="CT37" s="116"/>
      <c r="CU37" s="116"/>
      <c r="CV37" s="116"/>
      <c r="CW37" s="116"/>
      <c r="CX37" s="116"/>
      <c r="CY37" s="116"/>
      <c r="CZ37" s="116"/>
      <c r="DA37" s="116"/>
      <c r="DB37" s="116"/>
      <c r="DC37" s="116"/>
      <c r="DD37" s="116"/>
      <c r="DE37" s="116"/>
      <c r="DF37" s="116"/>
      <c r="DG37" s="116"/>
      <c r="DH37" s="116"/>
      <c r="DI37" s="116"/>
      <c r="DJ37" s="116"/>
      <c r="DK37" s="116"/>
      <c r="DL37" s="116"/>
      <c r="DM37" s="116"/>
      <c r="DN37" s="116"/>
      <c r="DO37" s="116"/>
      <c r="DP37" s="116"/>
      <c r="DQ37" s="116"/>
      <c r="DR37" s="116"/>
      <c r="DS37" s="116"/>
      <c r="DU37" s="116"/>
      <c r="DV37" s="116"/>
      <c r="DW37" s="116"/>
      <c r="DX37" s="116"/>
      <c r="DY37" s="116"/>
      <c r="DZ37" s="116"/>
      <c r="EA37" s="116"/>
      <c r="EB37" s="116"/>
      <c r="EC37" s="116"/>
      <c r="ED37" s="116"/>
      <c r="EE37" s="116"/>
      <c r="EF37" s="116"/>
      <c r="EG37" s="116"/>
      <c r="EH37" s="116"/>
      <c r="EI37" s="116"/>
      <c r="EJ37" s="116"/>
      <c r="EK37" s="116"/>
      <c r="EL37" s="116"/>
      <c r="EM37" s="116"/>
      <c r="EN37" s="116"/>
      <c r="EO37" s="116"/>
      <c r="EP37" s="116"/>
      <c r="EQ37" s="116"/>
      <c r="ER37" s="116"/>
      <c r="ES37" s="116"/>
      <c r="ET37" s="116"/>
      <c r="EU37" s="116"/>
      <c r="EV37" s="116"/>
      <c r="EW37" s="116"/>
      <c r="EX37" s="116"/>
      <c r="EY37" s="116"/>
      <c r="EZ37" s="116"/>
      <c r="FA37" s="116"/>
      <c r="FB37" s="116"/>
      <c r="FC37" s="116"/>
      <c r="FD37" s="116"/>
      <c r="FE37" s="116"/>
      <c r="FF37" s="116"/>
      <c r="FG37" s="116"/>
      <c r="FH37" s="116"/>
      <c r="FI37" s="116"/>
      <c r="FJ37" s="116"/>
      <c r="FK37" s="116"/>
      <c r="FL37" s="116"/>
    </row>
    <row r="38" spans="1:168" s="34" customFormat="1" ht="15">
      <c r="A38" s="121"/>
      <c r="B38" s="121"/>
      <c r="C38" s="121"/>
      <c r="D38" s="121"/>
      <c r="E38" s="121"/>
      <c r="F38" s="124" t="s">
        <v>478</v>
      </c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116"/>
      <c r="BP38" s="116"/>
      <c r="BQ38" s="116"/>
      <c r="BR38" s="116"/>
      <c r="BS38" s="116"/>
      <c r="BT38" s="116"/>
      <c r="BU38" s="116"/>
      <c r="BV38" s="116"/>
      <c r="BW38" s="116"/>
      <c r="BX38" s="116"/>
      <c r="BY38" s="116"/>
      <c r="BZ38" s="116"/>
      <c r="CA38" s="116"/>
      <c r="CB38" s="116"/>
      <c r="CC38" s="116"/>
      <c r="CD38" s="116"/>
      <c r="CE38" s="116"/>
      <c r="CF38" s="116"/>
      <c r="CG38" s="116"/>
      <c r="CH38" s="116"/>
      <c r="CI38" s="116"/>
      <c r="CJ38" s="116"/>
      <c r="CK38" s="116"/>
      <c r="CL38" s="116"/>
      <c r="CM38" s="116"/>
      <c r="CN38" s="116"/>
      <c r="CO38" s="116"/>
      <c r="CP38" s="116"/>
      <c r="CQ38" s="116"/>
      <c r="CR38" s="116"/>
      <c r="CS38" s="116"/>
      <c r="CT38" s="116"/>
      <c r="CU38" s="116"/>
      <c r="CV38" s="116"/>
      <c r="CW38" s="116"/>
      <c r="CX38" s="116"/>
      <c r="CY38" s="116"/>
      <c r="CZ38" s="116"/>
      <c r="DA38" s="116"/>
      <c r="DB38" s="116"/>
      <c r="DC38" s="116"/>
      <c r="DD38" s="116"/>
      <c r="DE38" s="116"/>
      <c r="DF38" s="116"/>
      <c r="DG38" s="116"/>
      <c r="DH38" s="116"/>
      <c r="DI38" s="116"/>
      <c r="DJ38" s="116"/>
      <c r="DK38" s="116"/>
      <c r="DL38" s="116"/>
      <c r="DM38" s="116"/>
      <c r="DN38" s="116"/>
      <c r="DO38" s="116"/>
      <c r="DP38" s="116"/>
      <c r="DQ38" s="116"/>
      <c r="DR38" s="116"/>
      <c r="DS38" s="116"/>
      <c r="DU38" s="116"/>
      <c r="DV38" s="116"/>
      <c r="DW38" s="116"/>
      <c r="DX38" s="116"/>
      <c r="DY38" s="116"/>
      <c r="DZ38" s="116"/>
      <c r="EA38" s="116"/>
      <c r="EB38" s="116"/>
      <c r="EC38" s="116"/>
      <c r="ED38" s="116"/>
      <c r="EE38" s="116"/>
      <c r="EF38" s="116"/>
      <c r="EG38" s="116"/>
      <c r="EH38" s="116"/>
      <c r="EI38" s="116"/>
      <c r="EJ38" s="116"/>
      <c r="EK38" s="116"/>
      <c r="EL38" s="116"/>
      <c r="EM38" s="116"/>
      <c r="EN38" s="116"/>
      <c r="EO38" s="116"/>
      <c r="EP38" s="116"/>
      <c r="EQ38" s="116"/>
      <c r="ER38" s="116"/>
      <c r="ES38" s="116"/>
      <c r="ET38" s="116"/>
      <c r="EU38" s="116"/>
      <c r="EV38" s="116"/>
      <c r="EW38" s="116"/>
      <c r="EX38" s="116"/>
      <c r="EY38" s="116"/>
      <c r="EZ38" s="116"/>
      <c r="FA38" s="116"/>
      <c r="FB38" s="116"/>
      <c r="FC38" s="116"/>
      <c r="FD38" s="116"/>
      <c r="FE38" s="116"/>
      <c r="FF38" s="116"/>
      <c r="FG38" s="116"/>
      <c r="FH38" s="116"/>
      <c r="FI38" s="116"/>
      <c r="FJ38" s="116"/>
      <c r="FK38" s="116"/>
      <c r="FL38" s="116"/>
    </row>
    <row r="39" spans="1:168" s="34" customFormat="1" ht="15">
      <c r="A39" s="121"/>
      <c r="B39" s="121"/>
      <c r="C39" s="121"/>
      <c r="D39" s="121"/>
      <c r="E39" s="121"/>
      <c r="F39" s="124" t="s">
        <v>479</v>
      </c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16"/>
      <c r="BP39" s="116"/>
      <c r="BQ39" s="116"/>
      <c r="BR39" s="116"/>
      <c r="BS39" s="116"/>
      <c r="BT39" s="116"/>
      <c r="BU39" s="116"/>
      <c r="BV39" s="116"/>
      <c r="BW39" s="116"/>
      <c r="BX39" s="116"/>
      <c r="BY39" s="116"/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/>
      <c r="CK39" s="116"/>
      <c r="CL39" s="116"/>
      <c r="CM39" s="116"/>
      <c r="CN39" s="116"/>
      <c r="CO39" s="116"/>
      <c r="CP39" s="116"/>
      <c r="CQ39" s="116"/>
      <c r="CR39" s="116"/>
      <c r="CS39" s="116"/>
      <c r="CT39" s="116"/>
      <c r="CU39" s="116"/>
      <c r="CV39" s="116"/>
      <c r="CW39" s="116"/>
      <c r="CX39" s="116"/>
      <c r="CY39" s="116"/>
      <c r="CZ39" s="116"/>
      <c r="DA39" s="116"/>
      <c r="DB39" s="116"/>
      <c r="DC39" s="116"/>
      <c r="DD39" s="116"/>
      <c r="DE39" s="116"/>
      <c r="DF39" s="116"/>
      <c r="DG39" s="116"/>
      <c r="DH39" s="116"/>
      <c r="DI39" s="116"/>
      <c r="DJ39" s="116"/>
      <c r="DK39" s="116"/>
      <c r="DL39" s="116"/>
      <c r="DM39" s="116"/>
      <c r="DN39" s="116"/>
      <c r="DO39" s="116"/>
      <c r="DP39" s="116"/>
      <c r="DQ39" s="116"/>
      <c r="DR39" s="116"/>
      <c r="DS39" s="116"/>
      <c r="DU39" s="116"/>
      <c r="DV39" s="116"/>
      <c r="DW39" s="116"/>
      <c r="DX39" s="116"/>
      <c r="DY39" s="116"/>
      <c r="DZ39" s="116"/>
      <c r="EA39" s="116"/>
      <c r="EB39" s="116"/>
      <c r="EC39" s="116"/>
      <c r="ED39" s="116"/>
      <c r="EE39" s="116"/>
      <c r="EF39" s="116"/>
      <c r="EG39" s="116"/>
      <c r="EH39" s="116"/>
      <c r="EI39" s="116"/>
      <c r="EJ39" s="116"/>
      <c r="EK39" s="116"/>
      <c r="EL39" s="116"/>
      <c r="EM39" s="116"/>
      <c r="EN39" s="116"/>
      <c r="EO39" s="116"/>
      <c r="EP39" s="116"/>
      <c r="EQ39" s="116"/>
      <c r="ER39" s="116"/>
      <c r="ES39" s="116"/>
      <c r="ET39" s="116"/>
      <c r="EU39" s="116"/>
      <c r="EV39" s="116"/>
      <c r="EW39" s="116"/>
      <c r="EX39" s="116"/>
      <c r="EY39" s="116"/>
      <c r="EZ39" s="116"/>
      <c r="FA39" s="116"/>
      <c r="FB39" s="116"/>
      <c r="FC39" s="116"/>
      <c r="FD39" s="116"/>
      <c r="FE39" s="116"/>
      <c r="FF39" s="116"/>
      <c r="FG39" s="116"/>
      <c r="FH39" s="116"/>
      <c r="FI39" s="116"/>
      <c r="FJ39" s="116"/>
      <c r="FK39" s="116"/>
      <c r="FL39" s="116"/>
    </row>
    <row r="40" spans="1:168" s="34" customFormat="1" ht="15">
      <c r="A40" s="121"/>
      <c r="B40" s="121"/>
      <c r="C40" s="121"/>
      <c r="D40" s="121"/>
      <c r="E40" s="121"/>
      <c r="F40" s="124" t="s">
        <v>480</v>
      </c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16"/>
      <c r="AK40" s="116"/>
      <c r="AL40" s="116"/>
      <c r="AM40" s="116"/>
      <c r="AN40" s="116"/>
      <c r="AO40" s="116"/>
      <c r="AP40" s="116"/>
      <c r="AQ40" s="116"/>
      <c r="AR40" s="116"/>
      <c r="AS40" s="116"/>
      <c r="AT40" s="116"/>
      <c r="AU40" s="116"/>
      <c r="AV40" s="116"/>
      <c r="AW40" s="116"/>
      <c r="AX40" s="116"/>
      <c r="AY40" s="116"/>
      <c r="AZ40" s="116"/>
      <c r="BA40" s="116"/>
      <c r="BB40" s="116"/>
      <c r="BC40" s="116"/>
      <c r="BD40" s="116"/>
      <c r="BE40" s="116"/>
      <c r="BF40" s="116"/>
      <c r="BG40" s="116"/>
      <c r="BH40" s="116"/>
      <c r="BI40" s="116"/>
      <c r="BJ40" s="116"/>
      <c r="BK40" s="116"/>
      <c r="BL40" s="116"/>
      <c r="BM40" s="116"/>
      <c r="BN40" s="116"/>
      <c r="BO40" s="116"/>
      <c r="BP40" s="116"/>
      <c r="BQ40" s="116"/>
      <c r="BR40" s="116"/>
      <c r="BS40" s="116"/>
      <c r="BT40" s="116"/>
      <c r="BU40" s="116"/>
      <c r="BV40" s="116"/>
      <c r="BW40" s="116"/>
      <c r="BX40" s="116"/>
      <c r="BY40" s="116"/>
      <c r="BZ40" s="116"/>
      <c r="CA40" s="116"/>
      <c r="CB40" s="116"/>
      <c r="CC40" s="116"/>
      <c r="CD40" s="116"/>
      <c r="CE40" s="116"/>
      <c r="CF40" s="116"/>
      <c r="CG40" s="116"/>
      <c r="CH40" s="116"/>
      <c r="CI40" s="116"/>
      <c r="CJ40" s="116"/>
      <c r="CK40" s="116"/>
      <c r="CL40" s="116"/>
      <c r="CM40" s="116"/>
      <c r="CN40" s="116"/>
      <c r="CO40" s="116"/>
      <c r="CP40" s="116"/>
      <c r="CQ40" s="116"/>
      <c r="CR40" s="116"/>
      <c r="CS40" s="116"/>
      <c r="CT40" s="116"/>
      <c r="CU40" s="116"/>
      <c r="CV40" s="116"/>
      <c r="CW40" s="116"/>
      <c r="CX40" s="116"/>
      <c r="CY40" s="116"/>
      <c r="CZ40" s="116"/>
      <c r="DA40" s="116"/>
      <c r="DB40" s="116"/>
      <c r="DC40" s="116"/>
      <c r="DD40" s="116"/>
      <c r="DE40" s="116"/>
      <c r="DF40" s="116"/>
      <c r="DG40" s="116"/>
      <c r="DH40" s="116"/>
      <c r="DI40" s="116"/>
      <c r="DJ40" s="116"/>
      <c r="DK40" s="116"/>
      <c r="DL40" s="116"/>
      <c r="DM40" s="116"/>
      <c r="DN40" s="116"/>
      <c r="DO40" s="116"/>
      <c r="DP40" s="116"/>
      <c r="DQ40" s="116"/>
      <c r="DR40" s="116"/>
      <c r="DS40" s="116"/>
      <c r="DU40" s="116"/>
      <c r="DV40" s="116"/>
      <c r="DW40" s="116"/>
      <c r="DX40" s="116"/>
      <c r="DY40" s="116"/>
      <c r="DZ40" s="116"/>
      <c r="EA40" s="116"/>
      <c r="EB40" s="116"/>
      <c r="EC40" s="116"/>
      <c r="ED40" s="116"/>
      <c r="EE40" s="116"/>
      <c r="EF40" s="116"/>
      <c r="EG40" s="116"/>
      <c r="EH40" s="116"/>
      <c r="EI40" s="116"/>
      <c r="EJ40" s="116"/>
      <c r="EK40" s="116"/>
      <c r="EL40" s="116"/>
      <c r="EM40" s="116"/>
      <c r="EN40" s="116"/>
      <c r="EO40" s="116"/>
      <c r="EP40" s="116"/>
      <c r="EQ40" s="116"/>
      <c r="ER40" s="116"/>
      <c r="ES40" s="116"/>
      <c r="ET40" s="116"/>
      <c r="EU40" s="116"/>
      <c r="EV40" s="116"/>
      <c r="EW40" s="116"/>
      <c r="EX40" s="116"/>
      <c r="EY40" s="116"/>
      <c r="EZ40" s="116"/>
      <c r="FA40" s="116"/>
      <c r="FB40" s="116"/>
      <c r="FC40" s="116"/>
      <c r="FD40" s="116"/>
      <c r="FE40" s="116"/>
      <c r="FF40" s="116"/>
      <c r="FG40" s="116"/>
      <c r="FH40" s="116"/>
      <c r="FI40" s="116"/>
      <c r="FJ40" s="116"/>
      <c r="FK40" s="116"/>
      <c r="FL40" s="116"/>
    </row>
    <row r="41" spans="1:168" s="34" customFormat="1" ht="15">
      <c r="A41" s="121"/>
      <c r="B41" s="121"/>
      <c r="C41" s="121"/>
      <c r="D41" s="121"/>
      <c r="E41" s="121"/>
      <c r="F41" s="124" t="s">
        <v>481</v>
      </c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16"/>
      <c r="DR41" s="116"/>
      <c r="DS41" s="116"/>
      <c r="DU41" s="116"/>
      <c r="DV41" s="116"/>
      <c r="DW41" s="116"/>
      <c r="DX41" s="116"/>
      <c r="DY41" s="116"/>
      <c r="DZ41" s="116"/>
      <c r="EA41" s="116"/>
      <c r="EB41" s="116"/>
      <c r="EC41" s="116"/>
      <c r="ED41" s="116"/>
      <c r="EE41" s="116"/>
      <c r="EF41" s="116"/>
      <c r="EG41" s="116"/>
      <c r="EH41" s="116"/>
      <c r="EI41" s="116"/>
      <c r="EJ41" s="116"/>
      <c r="EK41" s="116"/>
      <c r="EL41" s="116"/>
      <c r="EM41" s="116"/>
      <c r="EN41" s="116"/>
      <c r="EO41" s="116"/>
      <c r="EP41" s="116"/>
      <c r="EQ41" s="116"/>
      <c r="ER41" s="116"/>
      <c r="ES41" s="116"/>
      <c r="ET41" s="116"/>
      <c r="EU41" s="116"/>
      <c r="EV41" s="116"/>
      <c r="EW41" s="116"/>
      <c r="EX41" s="116"/>
      <c r="EY41" s="116"/>
      <c r="EZ41" s="116"/>
      <c r="FA41" s="116"/>
      <c r="FB41" s="116"/>
      <c r="FC41" s="116"/>
      <c r="FD41" s="116"/>
      <c r="FE41" s="116"/>
      <c r="FF41" s="116"/>
      <c r="FG41" s="116"/>
      <c r="FH41" s="116"/>
      <c r="FI41" s="116"/>
      <c r="FJ41" s="116"/>
      <c r="FK41" s="116"/>
      <c r="FL41" s="116"/>
    </row>
    <row r="42" spans="1:168" s="34" customFormat="1" ht="15">
      <c r="A42" s="121"/>
      <c r="B42" s="121"/>
      <c r="C42" s="121"/>
      <c r="D42" s="121"/>
      <c r="E42" s="121"/>
      <c r="F42" s="124" t="s">
        <v>482</v>
      </c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  <c r="BB42" s="116"/>
      <c r="BC42" s="116"/>
      <c r="BD42" s="116"/>
      <c r="BE42" s="116"/>
      <c r="BF42" s="116"/>
      <c r="BG42" s="116"/>
      <c r="BH42" s="116"/>
      <c r="BI42" s="116"/>
      <c r="BJ42" s="116"/>
      <c r="BK42" s="116"/>
      <c r="BL42" s="116"/>
      <c r="BM42" s="116"/>
      <c r="BN42" s="116"/>
      <c r="BO42" s="116"/>
      <c r="BP42" s="116"/>
      <c r="BQ42" s="116"/>
      <c r="BR42" s="116"/>
      <c r="BS42" s="116"/>
      <c r="BT42" s="116"/>
      <c r="BU42" s="116"/>
      <c r="BV42" s="116"/>
      <c r="BW42" s="116"/>
      <c r="BX42" s="116"/>
      <c r="BY42" s="116"/>
      <c r="BZ42" s="116"/>
      <c r="CA42" s="116"/>
      <c r="CB42" s="116"/>
      <c r="CC42" s="116"/>
      <c r="CD42" s="116"/>
      <c r="CE42" s="116"/>
      <c r="CF42" s="116"/>
      <c r="CG42" s="116"/>
      <c r="CH42" s="116"/>
      <c r="CI42" s="116"/>
      <c r="CJ42" s="116"/>
      <c r="CK42" s="116"/>
      <c r="CL42" s="116"/>
      <c r="CM42" s="116"/>
      <c r="CN42" s="116"/>
      <c r="CO42" s="116"/>
      <c r="CP42" s="116"/>
      <c r="CQ42" s="116"/>
      <c r="CR42" s="116"/>
      <c r="CS42" s="116"/>
      <c r="CT42" s="116"/>
      <c r="CU42" s="116"/>
      <c r="CV42" s="116"/>
      <c r="CW42" s="116"/>
      <c r="CX42" s="116"/>
      <c r="CY42" s="116"/>
      <c r="CZ42" s="116"/>
      <c r="DA42" s="116"/>
      <c r="DB42" s="116"/>
      <c r="DC42" s="116"/>
      <c r="DD42" s="116"/>
      <c r="DE42" s="116"/>
      <c r="DF42" s="116"/>
      <c r="DG42" s="116"/>
      <c r="DH42" s="116"/>
      <c r="DI42" s="116"/>
      <c r="DJ42" s="116"/>
      <c r="DK42" s="116"/>
      <c r="DL42" s="116"/>
      <c r="DM42" s="116"/>
      <c r="DN42" s="116"/>
      <c r="DO42" s="116"/>
      <c r="DP42" s="116"/>
      <c r="DQ42" s="116"/>
      <c r="DR42" s="116"/>
      <c r="DS42" s="116"/>
      <c r="DU42" s="116"/>
      <c r="DV42" s="116"/>
      <c r="DW42" s="116"/>
      <c r="DX42" s="116"/>
      <c r="DY42" s="116"/>
      <c r="DZ42" s="116"/>
      <c r="EA42" s="116"/>
      <c r="EB42" s="116"/>
      <c r="EC42" s="116"/>
      <c r="ED42" s="116"/>
      <c r="EE42" s="116"/>
      <c r="EF42" s="116"/>
      <c r="EG42" s="116"/>
      <c r="EH42" s="116"/>
      <c r="EI42" s="116"/>
      <c r="EJ42" s="116"/>
      <c r="EK42" s="116"/>
      <c r="EL42" s="116"/>
      <c r="EM42" s="116"/>
      <c r="EN42" s="116"/>
      <c r="EO42" s="116"/>
      <c r="EP42" s="116"/>
      <c r="EQ42" s="116"/>
      <c r="ER42" s="116"/>
      <c r="ES42" s="116"/>
      <c r="ET42" s="116"/>
      <c r="EU42" s="116"/>
      <c r="EV42" s="116"/>
      <c r="EW42" s="116"/>
      <c r="EX42" s="116"/>
      <c r="EY42" s="116"/>
      <c r="EZ42" s="116"/>
      <c r="FA42" s="116"/>
      <c r="FB42" s="116"/>
      <c r="FC42" s="116"/>
      <c r="FD42" s="116"/>
      <c r="FE42" s="116"/>
      <c r="FF42" s="116"/>
      <c r="FG42" s="116"/>
      <c r="FH42" s="116"/>
      <c r="FI42" s="116"/>
      <c r="FJ42" s="116"/>
      <c r="FK42" s="116"/>
      <c r="FL42" s="116"/>
    </row>
    <row r="43" spans="1:168" s="34" customFormat="1" ht="15">
      <c r="A43" s="121"/>
      <c r="B43" s="121"/>
      <c r="C43" s="121"/>
      <c r="D43" s="121"/>
      <c r="E43" s="121"/>
      <c r="F43" s="124" t="s">
        <v>483</v>
      </c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16"/>
      <c r="AK43" s="116"/>
      <c r="AL43" s="116"/>
      <c r="AM43" s="116"/>
      <c r="AN43" s="116"/>
      <c r="AO43" s="116"/>
      <c r="AP43" s="116"/>
      <c r="AQ43" s="116"/>
      <c r="AR43" s="116"/>
      <c r="AS43" s="116"/>
      <c r="AT43" s="116"/>
      <c r="AU43" s="116"/>
      <c r="AV43" s="116"/>
      <c r="AW43" s="116"/>
      <c r="AX43" s="116"/>
      <c r="AY43" s="116"/>
      <c r="AZ43" s="116"/>
      <c r="BA43" s="116"/>
      <c r="BB43" s="116"/>
      <c r="BC43" s="116"/>
      <c r="BD43" s="116"/>
      <c r="BE43" s="116"/>
      <c r="BF43" s="116"/>
      <c r="BG43" s="116"/>
      <c r="BH43" s="116"/>
      <c r="BI43" s="116"/>
      <c r="BJ43" s="116"/>
      <c r="BK43" s="116"/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6"/>
      <c r="CN43" s="116"/>
      <c r="CO43" s="116"/>
      <c r="CP43" s="116"/>
      <c r="CQ43" s="116"/>
      <c r="CR43" s="116"/>
      <c r="CS43" s="116"/>
      <c r="CT43" s="116"/>
      <c r="CU43" s="116"/>
      <c r="CV43" s="116"/>
      <c r="CW43" s="116"/>
      <c r="CX43" s="116"/>
      <c r="CY43" s="116"/>
      <c r="CZ43" s="116"/>
      <c r="DA43" s="116"/>
      <c r="DB43" s="116"/>
      <c r="DC43" s="116"/>
      <c r="DD43" s="116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16"/>
      <c r="DR43" s="116"/>
      <c r="DS43" s="116"/>
      <c r="DU43" s="116"/>
      <c r="DV43" s="116"/>
      <c r="DW43" s="116"/>
      <c r="DX43" s="116"/>
      <c r="DY43" s="116"/>
      <c r="DZ43" s="116"/>
      <c r="EA43" s="116"/>
      <c r="EB43" s="116"/>
      <c r="EC43" s="116"/>
      <c r="ED43" s="116"/>
      <c r="EE43" s="116"/>
      <c r="EF43" s="116"/>
      <c r="EG43" s="116"/>
      <c r="EH43" s="116"/>
      <c r="EI43" s="116"/>
      <c r="EJ43" s="116"/>
      <c r="EK43" s="116"/>
      <c r="EL43" s="116"/>
      <c r="EM43" s="116"/>
      <c r="EN43" s="116"/>
      <c r="EO43" s="116"/>
      <c r="EP43" s="116"/>
      <c r="EQ43" s="116"/>
      <c r="ER43" s="116"/>
      <c r="ES43" s="116"/>
      <c r="ET43" s="116"/>
      <c r="EU43" s="116"/>
      <c r="EV43" s="116"/>
      <c r="EW43" s="116"/>
      <c r="EX43" s="116"/>
      <c r="EY43" s="116"/>
      <c r="EZ43" s="116"/>
      <c r="FA43" s="116"/>
      <c r="FB43" s="116"/>
      <c r="FC43" s="116"/>
      <c r="FD43" s="116"/>
      <c r="FE43" s="116"/>
      <c r="FF43" s="116"/>
      <c r="FG43" s="116"/>
      <c r="FH43" s="116"/>
      <c r="FI43" s="116"/>
      <c r="FJ43" s="116"/>
      <c r="FK43" s="116"/>
      <c r="FL43" s="116"/>
    </row>
    <row r="44" spans="1:168" s="34" customFormat="1" ht="15">
      <c r="A44" s="121"/>
      <c r="B44" s="121"/>
      <c r="C44" s="121"/>
      <c r="D44" s="121"/>
      <c r="E44" s="121"/>
      <c r="F44" s="124" t="s">
        <v>484</v>
      </c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16"/>
      <c r="AK44" s="116"/>
      <c r="AL44" s="116"/>
      <c r="AM44" s="116"/>
      <c r="AN44" s="116"/>
      <c r="AO44" s="116"/>
      <c r="AP44" s="116"/>
      <c r="AQ44" s="116"/>
      <c r="AR44" s="116"/>
      <c r="AS44" s="116"/>
      <c r="AT44" s="116"/>
      <c r="AU44" s="116"/>
      <c r="AV44" s="116"/>
      <c r="AW44" s="116"/>
      <c r="AX44" s="116"/>
      <c r="AY44" s="116"/>
      <c r="AZ44" s="116"/>
      <c r="BA44" s="116"/>
      <c r="BB44" s="116"/>
      <c r="BC44" s="116"/>
      <c r="BD44" s="116"/>
      <c r="BE44" s="116"/>
      <c r="BF44" s="116"/>
      <c r="BG44" s="116"/>
      <c r="BH44" s="116"/>
      <c r="BI44" s="116"/>
      <c r="BJ44" s="116"/>
      <c r="BK44" s="116"/>
      <c r="BL44" s="116"/>
      <c r="BM44" s="116"/>
      <c r="BN44" s="116"/>
      <c r="BO44" s="116"/>
      <c r="BP44" s="116"/>
      <c r="BQ44" s="116"/>
      <c r="BR44" s="116"/>
      <c r="BS44" s="116"/>
      <c r="BT44" s="116"/>
      <c r="BU44" s="116"/>
      <c r="BV44" s="116"/>
      <c r="BW44" s="116"/>
      <c r="BX44" s="116"/>
      <c r="BY44" s="116"/>
      <c r="BZ44" s="116"/>
      <c r="CA44" s="116"/>
      <c r="CB44" s="116"/>
      <c r="CC44" s="116"/>
      <c r="CD44" s="116"/>
      <c r="CE44" s="116"/>
      <c r="CF44" s="116"/>
      <c r="CG44" s="116"/>
      <c r="CH44" s="116"/>
      <c r="CI44" s="116"/>
      <c r="CJ44" s="116"/>
      <c r="CK44" s="116"/>
      <c r="CL44" s="116"/>
      <c r="CM44" s="116"/>
      <c r="CN44" s="116"/>
      <c r="CO44" s="116"/>
      <c r="CP44" s="116"/>
      <c r="CQ44" s="116"/>
      <c r="CR44" s="116"/>
      <c r="CS44" s="116"/>
      <c r="CT44" s="116"/>
      <c r="CU44" s="116"/>
      <c r="CV44" s="116"/>
      <c r="CW44" s="116"/>
      <c r="CX44" s="116"/>
      <c r="CY44" s="116"/>
      <c r="CZ44" s="116"/>
      <c r="DA44" s="116"/>
      <c r="DB44" s="116"/>
      <c r="DC44" s="116"/>
      <c r="DD44" s="116"/>
      <c r="DE44" s="116"/>
      <c r="DF44" s="116"/>
      <c r="DG44" s="116"/>
      <c r="DH44" s="116"/>
      <c r="DI44" s="116"/>
      <c r="DJ44" s="116"/>
      <c r="DK44" s="116"/>
      <c r="DL44" s="116"/>
      <c r="DM44" s="116"/>
      <c r="DN44" s="116"/>
      <c r="DO44" s="116"/>
      <c r="DP44" s="116"/>
      <c r="DQ44" s="116"/>
      <c r="DR44" s="116"/>
      <c r="DS44" s="116"/>
      <c r="DU44" s="116"/>
      <c r="DV44" s="116"/>
      <c r="DW44" s="116"/>
      <c r="DX44" s="116"/>
      <c r="DY44" s="116"/>
      <c r="DZ44" s="116"/>
      <c r="EA44" s="116"/>
      <c r="EB44" s="116"/>
      <c r="EC44" s="116"/>
      <c r="ED44" s="116"/>
      <c r="EE44" s="116"/>
      <c r="EF44" s="116"/>
      <c r="EG44" s="116"/>
      <c r="EH44" s="116"/>
      <c r="EI44" s="116"/>
      <c r="EJ44" s="116"/>
      <c r="EK44" s="116"/>
      <c r="EL44" s="116"/>
      <c r="EM44" s="116"/>
      <c r="EN44" s="116"/>
      <c r="EO44" s="116"/>
      <c r="EP44" s="116"/>
      <c r="EQ44" s="116"/>
      <c r="ER44" s="116"/>
      <c r="ES44" s="116"/>
      <c r="ET44" s="116"/>
      <c r="EU44" s="116"/>
      <c r="EV44" s="116"/>
      <c r="EW44" s="116"/>
      <c r="EX44" s="116"/>
      <c r="EY44" s="116"/>
      <c r="EZ44" s="116"/>
      <c r="FA44" s="116"/>
      <c r="FB44" s="116"/>
      <c r="FC44" s="116"/>
      <c r="FD44" s="116"/>
      <c r="FE44" s="116"/>
      <c r="FF44" s="116"/>
      <c r="FG44" s="116"/>
      <c r="FH44" s="116"/>
      <c r="FI44" s="116"/>
      <c r="FJ44" s="116"/>
      <c r="FK44" s="116"/>
      <c r="FL44" s="116"/>
    </row>
    <row r="45" spans="1:168" s="34" customFormat="1" ht="15">
      <c r="A45" s="121" t="s">
        <v>210</v>
      </c>
      <c r="B45" s="121"/>
      <c r="C45" s="121"/>
      <c r="D45" s="121"/>
      <c r="E45" s="121"/>
      <c r="F45" s="123" t="s">
        <v>485</v>
      </c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16"/>
      <c r="AK45" s="116"/>
      <c r="AL45" s="116"/>
      <c r="AM45" s="116"/>
      <c r="AN45" s="116"/>
      <c r="AO45" s="116"/>
      <c r="AP45" s="116"/>
      <c r="AQ45" s="116"/>
      <c r="AR45" s="116"/>
      <c r="AS45" s="116"/>
      <c r="AT45" s="116"/>
      <c r="AU45" s="117">
        <f>AU12+AU14+AU15+AU18</f>
        <v>90171.897296838404</v>
      </c>
      <c r="AV45" s="116"/>
      <c r="AW45" s="116"/>
      <c r="AX45" s="116"/>
      <c r="AY45" s="116"/>
      <c r="AZ45" s="116"/>
      <c r="BA45" s="116"/>
      <c r="BB45" s="116"/>
      <c r="BC45" s="116"/>
      <c r="BD45" s="116"/>
      <c r="BE45" s="116"/>
      <c r="BF45" s="116"/>
      <c r="BG45" s="116"/>
      <c r="BH45" s="116"/>
      <c r="BI45" s="116"/>
      <c r="BJ45" s="116"/>
      <c r="BK45" s="116"/>
      <c r="BL45" s="116"/>
      <c r="BM45" s="116"/>
      <c r="BN45" s="116"/>
      <c r="BO45" s="116"/>
      <c r="BP45" s="116"/>
      <c r="BQ45" s="117">
        <f>BQ12+BQ14+BQ15+BQ18</f>
        <v>72779.442631107493</v>
      </c>
      <c r="BR45" s="116"/>
      <c r="BS45" s="116"/>
      <c r="BT45" s="116"/>
      <c r="BU45" s="116"/>
      <c r="BV45" s="116"/>
      <c r="BW45" s="116"/>
      <c r="BX45" s="116"/>
      <c r="BY45" s="116"/>
      <c r="BZ45" s="116"/>
      <c r="CA45" s="116"/>
      <c r="CB45" s="116"/>
      <c r="CC45" s="116"/>
      <c r="CD45" s="116"/>
      <c r="CE45" s="116"/>
      <c r="CF45" s="116"/>
      <c r="CG45" s="116"/>
      <c r="CH45" s="116"/>
      <c r="CI45" s="116"/>
      <c r="CJ45" s="116"/>
      <c r="CK45" s="116"/>
      <c r="CL45" s="116"/>
      <c r="CM45" s="117">
        <f>CM12+CM14+CM15+CM18</f>
        <v>74190.696893720698</v>
      </c>
      <c r="CN45" s="116"/>
      <c r="CO45" s="116"/>
      <c r="CP45" s="116"/>
      <c r="CQ45" s="116"/>
      <c r="CR45" s="116"/>
      <c r="CS45" s="116"/>
      <c r="CT45" s="116"/>
      <c r="CU45" s="116"/>
      <c r="CV45" s="116"/>
      <c r="CW45" s="116"/>
      <c r="CX45" s="116"/>
      <c r="CY45" s="116"/>
      <c r="CZ45" s="116"/>
      <c r="DA45" s="116"/>
      <c r="DB45" s="116"/>
      <c r="DC45" s="116"/>
      <c r="DD45" s="116"/>
      <c r="DE45" s="116"/>
      <c r="DF45" s="116"/>
      <c r="DG45" s="116"/>
      <c r="DH45" s="116"/>
      <c r="DI45" s="116"/>
      <c r="DJ45" s="116"/>
      <c r="DK45" s="116"/>
      <c r="DL45" s="116"/>
      <c r="DM45" s="116"/>
      <c r="DN45" s="116"/>
      <c r="DO45" s="116"/>
      <c r="DP45" s="116"/>
      <c r="DQ45" s="116"/>
      <c r="DR45" s="116"/>
      <c r="DS45" s="116"/>
      <c r="DU45" s="116"/>
      <c r="DV45" s="116"/>
      <c r="DW45" s="116"/>
      <c r="DX45" s="116"/>
      <c r="DY45" s="116"/>
      <c r="DZ45" s="116"/>
      <c r="EA45" s="116"/>
      <c r="EB45" s="116"/>
      <c r="EC45" s="116"/>
      <c r="ED45" s="116"/>
      <c r="EE45" s="116"/>
      <c r="EF45" s="117">
        <f>EF12+EF14+EF15+EF18</f>
        <v>75656.187072575805</v>
      </c>
      <c r="EG45" s="116"/>
      <c r="EH45" s="116"/>
      <c r="EI45" s="116"/>
      <c r="EJ45" s="116"/>
      <c r="EK45" s="116"/>
      <c r="EL45" s="116"/>
      <c r="EM45" s="116"/>
      <c r="EN45" s="116"/>
      <c r="EO45" s="116"/>
      <c r="EP45" s="116"/>
      <c r="EQ45" s="116"/>
      <c r="ER45" s="116"/>
      <c r="ES45" s="116"/>
      <c r="ET45" s="116"/>
      <c r="EU45" s="116"/>
      <c r="EV45" s="116"/>
      <c r="EW45" s="116"/>
      <c r="EX45" s="116"/>
      <c r="EY45" s="116"/>
      <c r="EZ45" s="116"/>
      <c r="FA45" s="116"/>
      <c r="FB45" s="117">
        <f>FB12+FB14+FB15+FB18</f>
        <v>77179.638368406275</v>
      </c>
      <c r="FC45" s="116"/>
      <c r="FD45" s="116"/>
      <c r="FE45" s="116"/>
      <c r="FF45" s="116"/>
      <c r="FG45" s="116"/>
      <c r="FH45" s="116"/>
      <c r="FI45" s="116"/>
      <c r="FJ45" s="116"/>
      <c r="FK45" s="116"/>
      <c r="FL45" s="116"/>
    </row>
    <row r="46" spans="1:168" s="34" customFormat="1" ht="15">
      <c r="A46" s="121"/>
      <c r="B46" s="121"/>
      <c r="C46" s="121"/>
      <c r="D46" s="121"/>
      <c r="E46" s="121"/>
      <c r="F46" s="120" t="s">
        <v>486</v>
      </c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  <c r="AH46" s="120"/>
      <c r="AI46" s="120"/>
      <c r="AJ46" s="116"/>
      <c r="AK46" s="116"/>
      <c r="AL46" s="116"/>
      <c r="AM46" s="116"/>
      <c r="AN46" s="116"/>
      <c r="AO46" s="116"/>
      <c r="AP46" s="116"/>
      <c r="AQ46" s="116"/>
      <c r="AR46" s="116"/>
      <c r="AS46" s="116"/>
      <c r="AT46" s="116"/>
      <c r="AU46" s="116"/>
      <c r="AV46" s="116"/>
      <c r="AW46" s="116"/>
      <c r="AX46" s="116"/>
      <c r="AY46" s="116"/>
      <c r="AZ46" s="116"/>
      <c r="BA46" s="116"/>
      <c r="BB46" s="116"/>
      <c r="BC46" s="116"/>
      <c r="BD46" s="116"/>
      <c r="BE46" s="116"/>
      <c r="BF46" s="116"/>
      <c r="BG46" s="116"/>
      <c r="BH46" s="116"/>
      <c r="BI46" s="116"/>
      <c r="BJ46" s="116"/>
      <c r="BK46" s="116"/>
      <c r="BL46" s="116"/>
      <c r="BM46" s="116"/>
      <c r="BN46" s="116"/>
      <c r="BO46" s="116"/>
      <c r="BP46" s="116"/>
      <c r="BQ46" s="116"/>
      <c r="BR46" s="116"/>
      <c r="BS46" s="116"/>
      <c r="BT46" s="116"/>
      <c r="BU46" s="116"/>
      <c r="BV46" s="116"/>
      <c r="BW46" s="116"/>
      <c r="BX46" s="116"/>
      <c r="BY46" s="116"/>
      <c r="BZ46" s="116"/>
      <c r="CA46" s="116"/>
      <c r="CB46" s="116"/>
      <c r="CC46" s="116"/>
      <c r="CD46" s="116"/>
      <c r="CE46" s="116"/>
      <c r="CF46" s="116"/>
      <c r="CG46" s="116"/>
      <c r="CH46" s="116"/>
      <c r="CI46" s="116"/>
      <c r="CJ46" s="116"/>
      <c r="CK46" s="116"/>
      <c r="CL46" s="116"/>
      <c r="CM46" s="116"/>
      <c r="CN46" s="116"/>
      <c r="CO46" s="116"/>
      <c r="CP46" s="116"/>
      <c r="CQ46" s="116"/>
      <c r="CR46" s="116"/>
      <c r="CS46" s="116"/>
      <c r="CT46" s="116"/>
      <c r="CU46" s="116"/>
      <c r="CV46" s="116"/>
      <c r="CW46" s="116"/>
      <c r="CX46" s="116"/>
      <c r="CY46" s="116"/>
      <c r="CZ46" s="116"/>
      <c r="DA46" s="116"/>
      <c r="DB46" s="116"/>
      <c r="DC46" s="116"/>
      <c r="DD46" s="116"/>
      <c r="DE46" s="116"/>
      <c r="DF46" s="116"/>
      <c r="DG46" s="116"/>
      <c r="DH46" s="116"/>
      <c r="DI46" s="116"/>
      <c r="DJ46" s="116"/>
      <c r="DK46" s="116"/>
      <c r="DL46" s="116"/>
      <c r="DM46" s="116"/>
      <c r="DN46" s="116"/>
      <c r="DO46" s="116"/>
      <c r="DP46" s="116"/>
      <c r="DQ46" s="116"/>
      <c r="DR46" s="116"/>
      <c r="DS46" s="116"/>
      <c r="DU46" s="116"/>
      <c r="DV46" s="116"/>
      <c r="DW46" s="116"/>
      <c r="DX46" s="116"/>
      <c r="DY46" s="116"/>
      <c r="DZ46" s="116"/>
      <c r="EA46" s="116"/>
      <c r="EB46" s="116"/>
      <c r="EC46" s="116"/>
      <c r="ED46" s="116"/>
      <c r="EE46" s="116"/>
      <c r="EF46" s="116"/>
      <c r="EG46" s="116"/>
      <c r="EH46" s="116"/>
      <c r="EI46" s="116"/>
      <c r="EJ46" s="116"/>
      <c r="EK46" s="116"/>
      <c r="EL46" s="116"/>
      <c r="EM46" s="116"/>
      <c r="EN46" s="116"/>
      <c r="EO46" s="116"/>
      <c r="EP46" s="116"/>
      <c r="EQ46" s="116"/>
      <c r="ER46" s="116"/>
      <c r="ES46" s="116"/>
      <c r="ET46" s="116"/>
      <c r="EU46" s="116"/>
      <c r="EV46" s="116"/>
      <c r="EW46" s="116"/>
      <c r="EX46" s="116"/>
      <c r="EY46" s="116"/>
      <c r="EZ46" s="116"/>
      <c r="FA46" s="116"/>
      <c r="FB46" s="116"/>
      <c r="FC46" s="116"/>
      <c r="FD46" s="116"/>
      <c r="FE46" s="116"/>
      <c r="FF46" s="116"/>
      <c r="FG46" s="116"/>
      <c r="FH46" s="116"/>
      <c r="FI46" s="116"/>
      <c r="FJ46" s="116"/>
      <c r="FK46" s="116"/>
      <c r="FL46" s="116"/>
    </row>
    <row r="47" spans="1:168" s="34" customFormat="1" ht="15">
      <c r="A47" s="121" t="s">
        <v>211</v>
      </c>
      <c r="B47" s="121"/>
      <c r="C47" s="121"/>
      <c r="D47" s="121"/>
      <c r="E47" s="121"/>
      <c r="F47" s="122" t="s">
        <v>487</v>
      </c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  <c r="AI47" s="122"/>
      <c r="AJ47" s="116"/>
      <c r="AK47" s="116"/>
      <c r="AL47" s="116"/>
      <c r="AM47" s="116"/>
      <c r="AN47" s="116"/>
      <c r="AO47" s="116"/>
      <c r="AP47" s="116"/>
      <c r="AQ47" s="116"/>
      <c r="AR47" s="116"/>
      <c r="AS47" s="116"/>
      <c r="AT47" s="116"/>
      <c r="AU47" s="116"/>
      <c r="AV47" s="116"/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116"/>
      <c r="BP47" s="116"/>
      <c r="BQ47" s="116"/>
      <c r="BR47" s="116"/>
      <c r="BS47" s="116"/>
      <c r="BT47" s="116"/>
      <c r="BU47" s="116"/>
      <c r="BV47" s="116"/>
      <c r="BW47" s="116"/>
      <c r="BX47" s="116"/>
      <c r="BY47" s="116"/>
      <c r="BZ47" s="116"/>
      <c r="CA47" s="116"/>
      <c r="CB47" s="116"/>
      <c r="CC47" s="116"/>
      <c r="CD47" s="116"/>
      <c r="CE47" s="116"/>
      <c r="CF47" s="116"/>
      <c r="CG47" s="116"/>
      <c r="CH47" s="116"/>
      <c r="CI47" s="116"/>
      <c r="CJ47" s="116"/>
      <c r="CK47" s="116"/>
      <c r="CL47" s="116"/>
      <c r="CM47" s="116"/>
      <c r="CN47" s="116"/>
      <c r="CO47" s="116"/>
      <c r="CP47" s="116"/>
      <c r="CQ47" s="116"/>
      <c r="CR47" s="116"/>
      <c r="CS47" s="116"/>
      <c r="CT47" s="116"/>
      <c r="CU47" s="116"/>
      <c r="CV47" s="116"/>
      <c r="CW47" s="116"/>
      <c r="CX47" s="116"/>
      <c r="CY47" s="116"/>
      <c r="CZ47" s="116"/>
      <c r="DA47" s="116"/>
      <c r="DB47" s="116"/>
      <c r="DC47" s="116"/>
      <c r="DD47" s="116"/>
      <c r="DE47" s="116"/>
      <c r="DF47" s="116"/>
      <c r="DG47" s="116"/>
      <c r="DH47" s="116"/>
      <c r="DI47" s="116"/>
      <c r="DJ47" s="116"/>
      <c r="DK47" s="116"/>
      <c r="DL47" s="116"/>
      <c r="DM47" s="116"/>
      <c r="DN47" s="116"/>
      <c r="DO47" s="116"/>
      <c r="DP47" s="116"/>
      <c r="DQ47" s="116"/>
      <c r="DR47" s="116"/>
      <c r="DS47" s="116"/>
      <c r="DU47" s="116"/>
      <c r="DV47" s="116"/>
      <c r="DW47" s="116"/>
      <c r="DX47" s="116"/>
      <c r="DY47" s="116"/>
      <c r="DZ47" s="116"/>
      <c r="EA47" s="116"/>
      <c r="EB47" s="116"/>
      <c r="EC47" s="116"/>
      <c r="ED47" s="116"/>
      <c r="EE47" s="116"/>
      <c r="EF47" s="116"/>
      <c r="EG47" s="116"/>
      <c r="EH47" s="116"/>
      <c r="EI47" s="116"/>
      <c r="EJ47" s="116"/>
      <c r="EK47" s="116"/>
      <c r="EL47" s="116"/>
      <c r="EM47" s="116"/>
      <c r="EN47" s="116"/>
      <c r="EO47" s="116"/>
      <c r="EP47" s="116"/>
      <c r="EQ47" s="116"/>
      <c r="ER47" s="116"/>
      <c r="ES47" s="116"/>
      <c r="ET47" s="116"/>
      <c r="EU47" s="116"/>
      <c r="EV47" s="116"/>
      <c r="EW47" s="116"/>
      <c r="EX47" s="116"/>
      <c r="EY47" s="116"/>
      <c r="EZ47" s="116"/>
      <c r="FA47" s="116"/>
      <c r="FB47" s="116"/>
      <c r="FC47" s="116"/>
      <c r="FD47" s="116"/>
      <c r="FE47" s="116"/>
      <c r="FF47" s="116"/>
      <c r="FG47" s="116"/>
      <c r="FH47" s="116"/>
      <c r="FI47" s="116"/>
      <c r="FJ47" s="116"/>
      <c r="FK47" s="116"/>
      <c r="FL47" s="116"/>
    </row>
    <row r="48" spans="1:168" s="29" customFormat="1" ht="15.75"/>
    <row r="49" spans="4:6" s="29" customFormat="1" ht="15.75">
      <c r="D49" s="32"/>
    </row>
    <row r="50" spans="4:6" s="29" customFormat="1" ht="15.75">
      <c r="D50" s="32"/>
    </row>
    <row r="51" spans="4:6" s="29" customFormat="1" ht="15.75">
      <c r="D51" s="32"/>
    </row>
    <row r="52" spans="4:6" s="29" customFormat="1" ht="15.75">
      <c r="D52" s="32"/>
    </row>
    <row r="53" spans="4:6" s="29" customFormat="1" ht="15.75">
      <c r="D53" s="32"/>
    </row>
    <row r="54" spans="4:6" s="29" customFormat="1" ht="15.75">
      <c r="D54" s="32"/>
    </row>
    <row r="55" spans="4:6" s="29" customFormat="1" ht="15.75">
      <c r="D55" s="32"/>
    </row>
    <row r="56" spans="4:6" s="29" customFormat="1" ht="15.75">
      <c r="F56" s="32"/>
    </row>
    <row r="57" spans="4:6" s="29" customFormat="1" ht="15.75">
      <c r="F57" s="32"/>
    </row>
    <row r="58" spans="4:6" s="29" customFormat="1" ht="15.75">
      <c r="F58" s="32"/>
    </row>
    <row r="59" spans="4:6" s="29" customFormat="1" ht="15.75">
      <c r="D59" s="32"/>
    </row>
    <row r="60" spans="4:6" s="29" customFormat="1" ht="15.75">
      <c r="D60" s="32"/>
    </row>
    <row r="61" spans="4:6" s="29" customFormat="1" ht="15.75"/>
    <row r="62" spans="4:6" s="29" customFormat="1" ht="15.75"/>
    <row r="63" spans="4:6" s="29" customFormat="1" ht="15.75"/>
    <row r="64" spans="4:6" s="29" customFormat="1" ht="15.75"/>
    <row r="65" s="29" customFormat="1" ht="15.75"/>
    <row r="66" s="29" customFormat="1" ht="15.75"/>
    <row r="67" s="29" customFormat="1" ht="15.75"/>
    <row r="68" s="29" customFormat="1" ht="15.75"/>
    <row r="69" s="29" customFormat="1" ht="15.75"/>
    <row r="70" s="29" customFormat="1" ht="15.75"/>
    <row r="71" s="29" customFormat="1" ht="15.75"/>
    <row r="72" s="29" customFormat="1" ht="15.75"/>
    <row r="73" s="29" customFormat="1" ht="15.75"/>
    <row r="74" s="29" customFormat="1" ht="15.75"/>
    <row r="75" s="29" customFormat="1" ht="15.75"/>
    <row r="76" s="29" customFormat="1" ht="15.75"/>
    <row r="77" s="29" customFormat="1" ht="15.75"/>
    <row r="78" s="29" customFormat="1" ht="15.75"/>
    <row r="79" s="29" customFormat="1" ht="15.75"/>
  </sheetData>
  <mergeCells count="272">
    <mergeCell ref="CB5:CW5"/>
    <mergeCell ref="CX5:DS5"/>
    <mergeCell ref="CB6:CL6"/>
    <mergeCell ref="CM6:CW6"/>
    <mergeCell ref="CX6:DH6"/>
    <mergeCell ref="DI6:DS6"/>
    <mergeCell ref="A3:FL3"/>
    <mergeCell ref="A6:E6"/>
    <mergeCell ref="F6:AI6"/>
    <mergeCell ref="AJ6:AT6"/>
    <mergeCell ref="AU6:BE6"/>
    <mergeCell ref="BF6:BP6"/>
    <mergeCell ref="BQ6:CA6"/>
    <mergeCell ref="A5:E5"/>
    <mergeCell ref="F5:AI5"/>
    <mergeCell ref="AJ5:BE5"/>
    <mergeCell ref="BF5:CA5"/>
    <mergeCell ref="DU5:EP5"/>
    <mergeCell ref="DU6:EE6"/>
    <mergeCell ref="EF6:EP6"/>
    <mergeCell ref="EQ5:FL5"/>
    <mergeCell ref="EQ6:FA6"/>
    <mergeCell ref="FB6:FL6"/>
    <mergeCell ref="CB7:CL7"/>
    <mergeCell ref="CM7:CW7"/>
    <mergeCell ref="CX7:DH7"/>
    <mergeCell ref="DI7:DS7"/>
    <mergeCell ref="A8:E8"/>
    <mergeCell ref="F8:AI8"/>
    <mergeCell ref="AJ8:AT8"/>
    <mergeCell ref="AU8:BE8"/>
    <mergeCell ref="BF8:BP8"/>
    <mergeCell ref="BQ8:CA8"/>
    <mergeCell ref="CB8:CL8"/>
    <mergeCell ref="CM8:CW8"/>
    <mergeCell ref="CX8:DH8"/>
    <mergeCell ref="DI8:DS8"/>
    <mergeCell ref="A7:E7"/>
    <mergeCell ref="F7:AI7"/>
    <mergeCell ref="AJ7:AT7"/>
    <mergeCell ref="AU7:BE7"/>
    <mergeCell ref="BF7:BP7"/>
    <mergeCell ref="BQ7:CA7"/>
    <mergeCell ref="DI9:DS9"/>
    <mergeCell ref="A10:E10"/>
    <mergeCell ref="F10:AI10"/>
    <mergeCell ref="AJ10:AT10"/>
    <mergeCell ref="AU10:BE10"/>
    <mergeCell ref="BF10:BP10"/>
    <mergeCell ref="BQ10:CA10"/>
    <mergeCell ref="CB10:CL10"/>
    <mergeCell ref="CM10:CW10"/>
    <mergeCell ref="CX10:DH10"/>
    <mergeCell ref="DI10:DS10"/>
    <mergeCell ref="A9:E9"/>
    <mergeCell ref="F9:AI9"/>
    <mergeCell ref="AJ9:AT9"/>
    <mergeCell ref="AU9:BE9"/>
    <mergeCell ref="BF9:BP9"/>
    <mergeCell ref="BQ9:CA9"/>
    <mergeCell ref="CB9:CL9"/>
    <mergeCell ref="CM9:CW9"/>
    <mergeCell ref="CX9:DH9"/>
    <mergeCell ref="A11:E11"/>
    <mergeCell ref="F11:AI11"/>
    <mergeCell ref="AJ11:AT11"/>
    <mergeCell ref="AU11:BE11"/>
    <mergeCell ref="BF11:BP11"/>
    <mergeCell ref="BQ11:CA11"/>
    <mergeCell ref="CB11:CL11"/>
    <mergeCell ref="CM11:CW11"/>
    <mergeCell ref="CX11:DH11"/>
    <mergeCell ref="DI11:DS11"/>
    <mergeCell ref="A12:E13"/>
    <mergeCell ref="F12:AI12"/>
    <mergeCell ref="AJ12:AT13"/>
    <mergeCell ref="AU12:BE13"/>
    <mergeCell ref="BF12:BP13"/>
    <mergeCell ref="BQ12:CA13"/>
    <mergeCell ref="A15:E17"/>
    <mergeCell ref="F15:AI15"/>
    <mergeCell ref="AJ15:AT17"/>
    <mergeCell ref="AU15:BE17"/>
    <mergeCell ref="BF15:BP17"/>
    <mergeCell ref="CB12:CL13"/>
    <mergeCell ref="CM12:CW13"/>
    <mergeCell ref="CX12:DH13"/>
    <mergeCell ref="DI12:DS13"/>
    <mergeCell ref="F13:AI13"/>
    <mergeCell ref="A14:E14"/>
    <mergeCell ref="F14:AI14"/>
    <mergeCell ref="AJ14:AT14"/>
    <mergeCell ref="AU14:BE14"/>
    <mergeCell ref="BF14:BP14"/>
    <mergeCell ref="BQ15:CA17"/>
    <mergeCell ref="CB15:CL17"/>
    <mergeCell ref="CM15:CW17"/>
    <mergeCell ref="CX15:DH17"/>
    <mergeCell ref="DI15:DS17"/>
    <mergeCell ref="F16:AI16"/>
    <mergeCell ref="F17:AI17"/>
    <mergeCell ref="BQ14:CA14"/>
    <mergeCell ref="CB14:CL14"/>
    <mergeCell ref="CM14:CW14"/>
    <mergeCell ref="CX14:DH14"/>
    <mergeCell ref="DI14:DS14"/>
    <mergeCell ref="A19:E22"/>
    <mergeCell ref="F19:AI19"/>
    <mergeCell ref="AJ19:AT22"/>
    <mergeCell ref="AU19:BE22"/>
    <mergeCell ref="BF19:BP22"/>
    <mergeCell ref="BQ19:CA22"/>
    <mergeCell ref="A18:E18"/>
    <mergeCell ref="F18:AI18"/>
    <mergeCell ref="AJ18:AT18"/>
    <mergeCell ref="AU18:BE18"/>
    <mergeCell ref="BF18:BP18"/>
    <mergeCell ref="BQ18:CA18"/>
    <mergeCell ref="CB19:CL22"/>
    <mergeCell ref="CM19:CW22"/>
    <mergeCell ref="CX19:DH22"/>
    <mergeCell ref="DI19:DS22"/>
    <mergeCell ref="F20:AI20"/>
    <mergeCell ref="F21:AI21"/>
    <mergeCell ref="F22:AI22"/>
    <mergeCell ref="CB18:CL18"/>
    <mergeCell ref="CM18:CW18"/>
    <mergeCell ref="CX18:DH18"/>
    <mergeCell ref="DI18:DS18"/>
    <mergeCell ref="CB23:CL26"/>
    <mergeCell ref="CM23:CW26"/>
    <mergeCell ref="CX23:DH26"/>
    <mergeCell ref="DI23:DS26"/>
    <mergeCell ref="F24:AI24"/>
    <mergeCell ref="F25:AI25"/>
    <mergeCell ref="F26:AI26"/>
    <mergeCell ref="A23:E26"/>
    <mergeCell ref="F23:AI23"/>
    <mergeCell ref="AJ23:AT26"/>
    <mergeCell ref="AU23:BE26"/>
    <mergeCell ref="BF23:BP26"/>
    <mergeCell ref="BQ23:CA26"/>
    <mergeCell ref="CB27:CL30"/>
    <mergeCell ref="CM27:CW30"/>
    <mergeCell ref="CX27:DH30"/>
    <mergeCell ref="DI27:DS30"/>
    <mergeCell ref="F28:AI28"/>
    <mergeCell ref="F29:AI29"/>
    <mergeCell ref="F30:AI30"/>
    <mergeCell ref="A27:E30"/>
    <mergeCell ref="F27:AI27"/>
    <mergeCell ref="AJ27:AT30"/>
    <mergeCell ref="AU27:BE30"/>
    <mergeCell ref="BF27:BP30"/>
    <mergeCell ref="BQ27:CA30"/>
    <mergeCell ref="CB31:CL33"/>
    <mergeCell ref="CM31:CW33"/>
    <mergeCell ref="CX31:DH33"/>
    <mergeCell ref="DI31:DS33"/>
    <mergeCell ref="F32:AI32"/>
    <mergeCell ref="F33:AI33"/>
    <mergeCell ref="A31:E33"/>
    <mergeCell ref="F31:AI31"/>
    <mergeCell ref="AJ31:AT33"/>
    <mergeCell ref="AU31:BE33"/>
    <mergeCell ref="BF31:BP33"/>
    <mergeCell ref="BQ31:CA33"/>
    <mergeCell ref="A34:E44"/>
    <mergeCell ref="F34:AI34"/>
    <mergeCell ref="AJ34:AT44"/>
    <mergeCell ref="AU34:BE44"/>
    <mergeCell ref="BF34:BP44"/>
    <mergeCell ref="BQ34:CA44"/>
    <mergeCell ref="F41:AI41"/>
    <mergeCell ref="F42:AI42"/>
    <mergeCell ref="F43:AI43"/>
    <mergeCell ref="F44:AI44"/>
    <mergeCell ref="CB34:CL44"/>
    <mergeCell ref="CM34:CW44"/>
    <mergeCell ref="CX34:DH44"/>
    <mergeCell ref="DI34:DS44"/>
    <mergeCell ref="F35:AI35"/>
    <mergeCell ref="F36:AI36"/>
    <mergeCell ref="F37:AI37"/>
    <mergeCell ref="F38:AI38"/>
    <mergeCell ref="F39:AI39"/>
    <mergeCell ref="F40:AI40"/>
    <mergeCell ref="F46:AI46"/>
    <mergeCell ref="A47:E47"/>
    <mergeCell ref="F47:AI47"/>
    <mergeCell ref="AJ47:AT47"/>
    <mergeCell ref="AU47:BE47"/>
    <mergeCell ref="BF47:BP47"/>
    <mergeCell ref="A45:E46"/>
    <mergeCell ref="F45:AI45"/>
    <mergeCell ref="AJ45:AT46"/>
    <mergeCell ref="AU45:BE46"/>
    <mergeCell ref="BF45:BP46"/>
    <mergeCell ref="BQ47:CA47"/>
    <mergeCell ref="CB47:CL47"/>
    <mergeCell ref="CM47:CW47"/>
    <mergeCell ref="CX47:DH47"/>
    <mergeCell ref="DI47:DS47"/>
    <mergeCell ref="CB45:CL46"/>
    <mergeCell ref="CM45:CW46"/>
    <mergeCell ref="CX45:DH46"/>
    <mergeCell ref="DI45:DS46"/>
    <mergeCell ref="BQ45:CA46"/>
    <mergeCell ref="EF19:EP22"/>
    <mergeCell ref="DU7:EE7"/>
    <mergeCell ref="EF7:EP7"/>
    <mergeCell ref="DU8:EE8"/>
    <mergeCell ref="EF8:EP8"/>
    <mergeCell ref="DU9:EE9"/>
    <mergeCell ref="EF9:EP9"/>
    <mergeCell ref="DU10:EE10"/>
    <mergeCell ref="EF10:EP10"/>
    <mergeCell ref="DU11:EE11"/>
    <mergeCell ref="EF11:EP11"/>
    <mergeCell ref="DU23:EE26"/>
    <mergeCell ref="EF23:EP26"/>
    <mergeCell ref="DU27:EE30"/>
    <mergeCell ref="EF27:EP30"/>
    <mergeCell ref="DU31:EE33"/>
    <mergeCell ref="EF31:EP33"/>
    <mergeCell ref="EQ10:FA10"/>
    <mergeCell ref="FB10:FL10"/>
    <mergeCell ref="EQ11:FA11"/>
    <mergeCell ref="FB11:FL11"/>
    <mergeCell ref="EQ12:FA13"/>
    <mergeCell ref="FB12:FL13"/>
    <mergeCell ref="EQ14:FA14"/>
    <mergeCell ref="FB14:FL14"/>
    <mergeCell ref="EQ15:FA17"/>
    <mergeCell ref="DU12:EE13"/>
    <mergeCell ref="EF12:EP13"/>
    <mergeCell ref="DU14:EE14"/>
    <mergeCell ref="EF14:EP14"/>
    <mergeCell ref="DU15:EE17"/>
    <mergeCell ref="EF15:EP17"/>
    <mergeCell ref="DU18:EE18"/>
    <mergeCell ref="EF18:EP18"/>
    <mergeCell ref="DU19:EE22"/>
    <mergeCell ref="EQ7:FA7"/>
    <mergeCell ref="FB7:FL7"/>
    <mergeCell ref="EQ8:FA8"/>
    <mergeCell ref="FB8:FL8"/>
    <mergeCell ref="EQ9:FA9"/>
    <mergeCell ref="FB9:FL9"/>
    <mergeCell ref="EQ31:FA33"/>
    <mergeCell ref="FB31:FL33"/>
    <mergeCell ref="EQ34:FA44"/>
    <mergeCell ref="FB34:FL44"/>
    <mergeCell ref="FB15:FL17"/>
    <mergeCell ref="EQ18:FA18"/>
    <mergeCell ref="FB18:FL18"/>
    <mergeCell ref="EQ19:FA22"/>
    <mergeCell ref="FB19:FL22"/>
    <mergeCell ref="EQ23:FA26"/>
    <mergeCell ref="FB23:FL26"/>
    <mergeCell ref="EQ27:FA30"/>
    <mergeCell ref="FB27:FL30"/>
    <mergeCell ref="DU34:EE44"/>
    <mergeCell ref="EF34:EP44"/>
    <mergeCell ref="DU45:EE46"/>
    <mergeCell ref="EF45:EP46"/>
    <mergeCell ref="DU47:EE47"/>
    <mergeCell ref="EF47:EP47"/>
    <mergeCell ref="EQ45:FA46"/>
    <mergeCell ref="FB45:FL46"/>
    <mergeCell ref="EQ47:FA47"/>
    <mergeCell ref="FB47:FL47"/>
  </mergeCells>
  <pageMargins left="0.39370078740157483" right="0.39370078740157483" top="0.78740157480314965" bottom="0.39370078740157483" header="0.27559055118110237" footer="0.27559055118110237"/>
  <pageSetup paperSize="9" scale="57" orientation="portrait" r:id="rId1"/>
  <headerFooter alignWithMargins="0">
    <oddHeader>&amp;L&amp;"Tahoma,обычный"&amp;6Подготовлено с использованием системы ГАРАНТ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48"/>
  </sheetPr>
  <dimension ref="A1:CR158"/>
  <sheetViews>
    <sheetView view="pageBreakPreview" zoomScale="60" zoomScaleNormal="100" workbookViewId="0">
      <selection sqref="A1:XFD1048576"/>
    </sheetView>
  </sheetViews>
  <sheetFormatPr defaultColWidth="1.140625" defaultRowHeight="12.75"/>
  <cols>
    <col min="1" max="51" width="1.140625" style="31"/>
    <col min="52" max="52" width="2.5703125" style="31" customWidth="1"/>
    <col min="53" max="58" width="1.140625" style="31"/>
    <col min="59" max="59" width="3.7109375" style="31" customWidth="1"/>
    <col min="60" max="65" width="1.140625" style="31"/>
    <col min="66" max="66" width="2.85546875" style="31" customWidth="1"/>
    <col min="67" max="72" width="1.140625" style="31"/>
    <col min="73" max="73" width="2.5703125" style="31" customWidth="1"/>
    <col min="74" max="82" width="1.140625" style="31" hidden="1" customWidth="1"/>
    <col min="83" max="88" width="1.140625" style="31"/>
    <col min="89" max="89" width="2.85546875" style="31" customWidth="1"/>
    <col min="90" max="95" width="1.140625" style="31"/>
    <col min="96" max="96" width="2.85546875" style="31" customWidth="1"/>
    <col min="97" max="16384" width="1.140625" style="31"/>
  </cols>
  <sheetData>
    <row r="1" spans="1:96" s="27" customFormat="1" ht="11.25">
      <c r="CB1" s="28" t="s">
        <v>488</v>
      </c>
    </row>
    <row r="2" spans="1:96" s="29" customFormat="1" ht="15.75"/>
    <row r="3" spans="1:96" s="29" customFormat="1" ht="15.75"/>
    <row r="4" spans="1:96" s="30" customFormat="1" ht="18.75">
      <c r="A4" s="160" t="s">
        <v>489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60"/>
      <c r="BQ4" s="160"/>
      <c r="BR4" s="160"/>
      <c r="BS4" s="160"/>
      <c r="BT4" s="160"/>
      <c r="BU4" s="160"/>
      <c r="BV4" s="160"/>
      <c r="BW4" s="160"/>
      <c r="BX4" s="160"/>
      <c r="BY4" s="160"/>
      <c r="BZ4" s="160"/>
      <c r="CA4" s="160"/>
      <c r="CB4" s="160"/>
      <c r="CC4" s="161"/>
      <c r="CD4" s="161"/>
      <c r="CE4" s="161"/>
      <c r="CF4" s="161"/>
      <c r="CG4" s="161"/>
      <c r="CH4" s="161"/>
      <c r="CI4" s="161"/>
      <c r="CJ4" s="161"/>
      <c r="CK4" s="161"/>
      <c r="CL4" s="161"/>
      <c r="CM4" s="161"/>
      <c r="CN4" s="161"/>
      <c r="CO4" s="161"/>
      <c r="CP4" s="161"/>
      <c r="CQ4" s="161"/>
      <c r="CR4" s="161"/>
    </row>
    <row r="5" spans="1:96" s="30" customFormat="1" ht="18.75">
      <c r="A5" s="160" t="s">
        <v>490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60"/>
      <c r="AX5" s="160"/>
      <c r="AY5" s="160"/>
      <c r="AZ5" s="160"/>
      <c r="BA5" s="160"/>
      <c r="BB5" s="160"/>
      <c r="BC5" s="160"/>
      <c r="BD5" s="160"/>
      <c r="BE5" s="160"/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60"/>
      <c r="BT5" s="160"/>
      <c r="BU5" s="160"/>
      <c r="BV5" s="160"/>
      <c r="BW5" s="160"/>
      <c r="BX5" s="160"/>
      <c r="BY5" s="160"/>
      <c r="BZ5" s="160"/>
      <c r="CA5" s="160"/>
      <c r="CB5" s="160"/>
      <c r="CC5" s="161"/>
      <c r="CD5" s="161"/>
      <c r="CE5" s="161"/>
      <c r="CF5" s="161"/>
      <c r="CG5" s="161"/>
      <c r="CH5" s="161"/>
      <c r="CI5" s="161"/>
      <c r="CJ5" s="161"/>
      <c r="CK5" s="161"/>
      <c r="CL5" s="161"/>
      <c r="CM5" s="161"/>
      <c r="CN5" s="161"/>
      <c r="CO5" s="161"/>
      <c r="CP5" s="161"/>
      <c r="CQ5" s="161"/>
      <c r="CR5" s="161"/>
    </row>
    <row r="6" spans="1:96" s="29" customFormat="1" ht="15.75"/>
    <row r="7" spans="1:96" s="29" customFormat="1" ht="15.75"/>
    <row r="8" spans="1:96" s="29" customFormat="1" ht="15.75">
      <c r="A8" s="153" t="s">
        <v>17</v>
      </c>
      <c r="B8" s="154"/>
      <c r="C8" s="154"/>
      <c r="D8" s="154"/>
      <c r="E8" s="155"/>
      <c r="F8" s="153" t="s">
        <v>491</v>
      </c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4"/>
      <c r="AP8" s="154"/>
      <c r="AQ8" s="155"/>
      <c r="AR8" s="153" t="s">
        <v>20</v>
      </c>
      <c r="AS8" s="154"/>
      <c r="AT8" s="154"/>
      <c r="AU8" s="154"/>
      <c r="AV8" s="154"/>
      <c r="AW8" s="154"/>
      <c r="AX8" s="154"/>
      <c r="AY8" s="154"/>
      <c r="AZ8" s="155"/>
      <c r="BA8" s="156" t="s">
        <v>492</v>
      </c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57"/>
      <c r="BR8" s="157"/>
      <c r="BS8" s="157"/>
      <c r="BT8" s="157"/>
      <c r="BU8" s="157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/>
      <c r="CR8" s="159"/>
    </row>
    <row r="9" spans="1:96" s="29" customFormat="1" ht="15.75">
      <c r="A9" s="130" t="s">
        <v>435</v>
      </c>
      <c r="B9" s="131"/>
      <c r="C9" s="131"/>
      <c r="D9" s="131"/>
      <c r="E9" s="132"/>
      <c r="F9" s="130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31"/>
      <c r="AO9" s="131"/>
      <c r="AP9" s="131"/>
      <c r="AQ9" s="132"/>
      <c r="AR9" s="130" t="s">
        <v>21</v>
      </c>
      <c r="AS9" s="131"/>
      <c r="AT9" s="131"/>
      <c r="AU9" s="131"/>
      <c r="AV9" s="131"/>
      <c r="AW9" s="131"/>
      <c r="AX9" s="131"/>
      <c r="AY9" s="131"/>
      <c r="AZ9" s="132"/>
      <c r="BA9" s="156" t="s">
        <v>493</v>
      </c>
      <c r="BB9" s="157"/>
      <c r="BC9" s="157"/>
      <c r="BD9" s="157"/>
      <c r="BE9" s="157"/>
      <c r="BF9" s="157"/>
      <c r="BG9" s="157"/>
      <c r="BH9" s="157"/>
      <c r="BI9" s="157"/>
      <c r="BJ9" s="157"/>
      <c r="BK9" s="157"/>
      <c r="BL9" s="157"/>
      <c r="BM9" s="157"/>
      <c r="BN9" s="157"/>
      <c r="BO9" s="157"/>
      <c r="BP9" s="157"/>
      <c r="BQ9" s="157"/>
      <c r="BR9" s="157"/>
      <c r="BS9" s="157"/>
      <c r="BT9" s="157"/>
      <c r="BU9" s="157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58"/>
      <c r="CJ9" s="158"/>
      <c r="CK9" s="158"/>
      <c r="CL9" s="158"/>
      <c r="CM9" s="158"/>
      <c r="CN9" s="158"/>
      <c r="CO9" s="158"/>
      <c r="CP9" s="158"/>
      <c r="CQ9" s="158"/>
      <c r="CR9" s="159"/>
    </row>
    <row r="10" spans="1:96" s="29" customFormat="1" ht="15.75">
      <c r="A10" s="130"/>
      <c r="B10" s="131"/>
      <c r="C10" s="131"/>
      <c r="D10" s="131"/>
      <c r="E10" s="132"/>
      <c r="F10" s="130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2"/>
      <c r="AR10" s="130"/>
      <c r="AS10" s="131"/>
      <c r="AT10" s="131"/>
      <c r="AU10" s="131"/>
      <c r="AV10" s="131"/>
      <c r="AW10" s="131"/>
      <c r="AX10" s="131"/>
      <c r="AY10" s="131"/>
      <c r="AZ10" s="132"/>
      <c r="BA10" s="130">
        <v>2020</v>
      </c>
      <c r="BB10" s="131"/>
      <c r="BC10" s="131"/>
      <c r="BD10" s="131"/>
      <c r="BE10" s="131"/>
      <c r="BF10" s="131"/>
      <c r="BG10" s="132"/>
      <c r="BH10" s="130">
        <v>2021</v>
      </c>
      <c r="BI10" s="131"/>
      <c r="BJ10" s="131"/>
      <c r="BK10" s="131"/>
      <c r="BL10" s="131"/>
      <c r="BM10" s="131"/>
      <c r="BN10" s="132"/>
      <c r="BO10" s="130">
        <v>2022</v>
      </c>
      <c r="BP10" s="131"/>
      <c r="BQ10" s="131"/>
      <c r="BR10" s="131"/>
      <c r="BS10" s="131"/>
      <c r="BT10" s="131"/>
      <c r="BU10" s="132"/>
      <c r="BV10" s="130" t="s">
        <v>434</v>
      </c>
      <c r="BW10" s="131"/>
      <c r="BX10" s="131"/>
      <c r="BY10" s="131"/>
      <c r="BZ10" s="131"/>
      <c r="CA10" s="131"/>
      <c r="CB10" s="132"/>
      <c r="CE10" s="130">
        <v>2023</v>
      </c>
      <c r="CF10" s="131"/>
      <c r="CG10" s="131"/>
      <c r="CH10" s="131"/>
      <c r="CI10" s="131"/>
      <c r="CJ10" s="131"/>
      <c r="CK10" s="132"/>
      <c r="CL10" s="130">
        <v>2024</v>
      </c>
      <c r="CM10" s="131"/>
      <c r="CN10" s="131"/>
      <c r="CO10" s="131"/>
      <c r="CP10" s="131"/>
      <c r="CQ10" s="131"/>
      <c r="CR10" s="132"/>
    </row>
    <row r="11" spans="1:96" s="29" customFormat="1" ht="15.75">
      <c r="A11" s="133"/>
      <c r="B11" s="134"/>
      <c r="C11" s="134"/>
      <c r="D11" s="134"/>
      <c r="E11" s="135"/>
      <c r="F11" s="133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5"/>
      <c r="AR11" s="133"/>
      <c r="AS11" s="134"/>
      <c r="AT11" s="134"/>
      <c r="AU11" s="134"/>
      <c r="AV11" s="134"/>
      <c r="AW11" s="134"/>
      <c r="AX11" s="134"/>
      <c r="AY11" s="134"/>
      <c r="AZ11" s="135"/>
      <c r="BA11" s="133"/>
      <c r="BB11" s="134"/>
      <c r="BC11" s="134"/>
      <c r="BD11" s="134"/>
      <c r="BE11" s="134"/>
      <c r="BF11" s="134"/>
      <c r="BG11" s="135"/>
      <c r="BH11" s="133"/>
      <c r="BI11" s="134"/>
      <c r="BJ11" s="134"/>
      <c r="BK11" s="134"/>
      <c r="BL11" s="134"/>
      <c r="BM11" s="134"/>
      <c r="BN11" s="135"/>
      <c r="BO11" s="133"/>
      <c r="BP11" s="134"/>
      <c r="BQ11" s="134"/>
      <c r="BR11" s="134"/>
      <c r="BS11" s="134"/>
      <c r="BT11" s="134"/>
      <c r="BU11" s="135"/>
      <c r="BV11" s="133"/>
      <c r="BW11" s="134"/>
      <c r="BX11" s="134"/>
      <c r="BY11" s="134"/>
      <c r="BZ11" s="134"/>
      <c r="CA11" s="134"/>
      <c r="CB11" s="135"/>
      <c r="CE11" s="133"/>
      <c r="CF11" s="134"/>
      <c r="CG11" s="134"/>
      <c r="CH11" s="134"/>
      <c r="CI11" s="134"/>
      <c r="CJ11" s="134"/>
      <c r="CK11" s="135"/>
      <c r="CL11" s="133"/>
      <c r="CM11" s="134"/>
      <c r="CN11" s="134"/>
      <c r="CO11" s="134"/>
      <c r="CP11" s="134"/>
      <c r="CQ11" s="134"/>
      <c r="CR11" s="135"/>
    </row>
    <row r="12" spans="1:96" s="29" customFormat="1" ht="15.75">
      <c r="A12" s="136">
        <v>1</v>
      </c>
      <c r="B12" s="136"/>
      <c r="C12" s="136"/>
      <c r="D12" s="136"/>
      <c r="E12" s="136"/>
      <c r="F12" s="150">
        <v>2</v>
      </c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  <c r="AO12" s="151"/>
      <c r="AP12" s="151"/>
      <c r="AQ12" s="152"/>
      <c r="AR12" s="136">
        <v>3</v>
      </c>
      <c r="AS12" s="136"/>
      <c r="AT12" s="136"/>
      <c r="AU12" s="136"/>
      <c r="AV12" s="136"/>
      <c r="AW12" s="136"/>
      <c r="AX12" s="136"/>
      <c r="AY12" s="136"/>
      <c r="AZ12" s="136"/>
      <c r="BA12" s="136">
        <v>4</v>
      </c>
      <c r="BB12" s="136"/>
      <c r="BC12" s="136"/>
      <c r="BD12" s="136"/>
      <c r="BE12" s="136"/>
      <c r="BF12" s="136"/>
      <c r="BG12" s="136"/>
      <c r="BH12" s="136">
        <v>5</v>
      </c>
      <c r="BI12" s="136"/>
      <c r="BJ12" s="136"/>
      <c r="BK12" s="136"/>
      <c r="BL12" s="136"/>
      <c r="BM12" s="136"/>
      <c r="BN12" s="136"/>
      <c r="BO12" s="136">
        <v>6</v>
      </c>
      <c r="BP12" s="136"/>
      <c r="BQ12" s="136"/>
      <c r="BR12" s="136"/>
      <c r="BS12" s="136"/>
      <c r="BT12" s="136"/>
      <c r="BU12" s="136"/>
      <c r="BV12" s="136" t="s">
        <v>451</v>
      </c>
      <c r="BW12" s="136"/>
      <c r="BX12" s="136"/>
      <c r="BY12" s="136"/>
      <c r="BZ12" s="136"/>
      <c r="CA12" s="136"/>
      <c r="CB12" s="136"/>
      <c r="CE12" s="136">
        <v>7</v>
      </c>
      <c r="CF12" s="136"/>
      <c r="CG12" s="136"/>
      <c r="CH12" s="136"/>
      <c r="CI12" s="136"/>
      <c r="CJ12" s="136"/>
      <c r="CK12" s="136"/>
      <c r="CL12" s="136">
        <v>8</v>
      </c>
      <c r="CM12" s="136"/>
      <c r="CN12" s="136"/>
      <c r="CO12" s="136"/>
      <c r="CP12" s="136"/>
      <c r="CQ12" s="136"/>
      <c r="CR12" s="136"/>
    </row>
    <row r="13" spans="1:96" s="29" customFormat="1" ht="15.75">
      <c r="A13" s="140" t="s">
        <v>25</v>
      </c>
      <c r="B13" s="140"/>
      <c r="C13" s="140"/>
      <c r="D13" s="140"/>
      <c r="E13" s="140"/>
      <c r="F13" s="141" t="s">
        <v>494</v>
      </c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3"/>
      <c r="AR13" s="140"/>
      <c r="AS13" s="140"/>
      <c r="AT13" s="140"/>
      <c r="AU13" s="140"/>
      <c r="AV13" s="140"/>
      <c r="AW13" s="140"/>
      <c r="AX13" s="140"/>
      <c r="AY13" s="140"/>
      <c r="AZ13" s="140"/>
      <c r="BA13" s="129">
        <v>104.3</v>
      </c>
      <c r="BB13" s="129"/>
      <c r="BC13" s="129"/>
      <c r="BD13" s="129"/>
      <c r="BE13" s="129"/>
      <c r="BF13" s="129"/>
      <c r="BG13" s="129"/>
      <c r="BH13" s="129">
        <v>103.9</v>
      </c>
      <c r="BI13" s="129"/>
      <c r="BJ13" s="129"/>
      <c r="BK13" s="129"/>
      <c r="BL13" s="129"/>
      <c r="BM13" s="129"/>
      <c r="BN13" s="129"/>
      <c r="BO13" s="129">
        <v>103.9</v>
      </c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E13" s="129">
        <v>103.9</v>
      </c>
      <c r="CF13" s="129"/>
      <c r="CG13" s="129"/>
      <c r="CH13" s="129"/>
      <c r="CI13" s="129"/>
      <c r="CJ13" s="129"/>
      <c r="CK13" s="129"/>
      <c r="CL13" s="129">
        <v>103.9</v>
      </c>
      <c r="CM13" s="129"/>
      <c r="CN13" s="129"/>
      <c r="CO13" s="129"/>
      <c r="CP13" s="129"/>
      <c r="CQ13" s="129"/>
      <c r="CR13" s="129"/>
    </row>
    <row r="14" spans="1:96" s="29" customFormat="1" ht="15.75">
      <c r="A14" s="140"/>
      <c r="B14" s="140"/>
      <c r="C14" s="140"/>
      <c r="D14" s="140"/>
      <c r="E14" s="140"/>
      <c r="F14" s="137" t="s">
        <v>495</v>
      </c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9"/>
      <c r="AR14" s="140"/>
      <c r="AS14" s="140"/>
      <c r="AT14" s="140"/>
      <c r="AU14" s="140"/>
      <c r="AV14" s="140"/>
      <c r="AW14" s="140"/>
      <c r="AX14" s="140"/>
      <c r="AY14" s="140"/>
      <c r="AZ14" s="140"/>
      <c r="BA14" s="129"/>
      <c r="BB14" s="129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BZ14" s="129"/>
      <c r="CA14" s="129"/>
      <c r="CB14" s="129"/>
      <c r="CE14" s="129"/>
      <c r="CF14" s="129"/>
      <c r="CG14" s="129"/>
      <c r="CH14" s="129"/>
      <c r="CI14" s="129"/>
      <c r="CJ14" s="129"/>
      <c r="CK14" s="129"/>
      <c r="CL14" s="129"/>
      <c r="CM14" s="129"/>
      <c r="CN14" s="129"/>
      <c r="CO14" s="129"/>
      <c r="CP14" s="129"/>
      <c r="CQ14" s="129"/>
      <c r="CR14" s="129"/>
    </row>
    <row r="15" spans="1:96" s="29" customFormat="1" ht="15.75" hidden="1">
      <c r="A15" s="140" t="s">
        <v>38</v>
      </c>
      <c r="B15" s="140"/>
      <c r="C15" s="140"/>
      <c r="D15" s="140"/>
      <c r="E15" s="140"/>
      <c r="F15" s="141" t="s">
        <v>496</v>
      </c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3"/>
      <c r="AR15" s="140" t="s">
        <v>497</v>
      </c>
      <c r="AS15" s="140"/>
      <c r="AT15" s="140"/>
      <c r="AU15" s="140"/>
      <c r="AV15" s="140"/>
      <c r="AW15" s="140"/>
      <c r="AX15" s="140"/>
      <c r="AY15" s="140"/>
      <c r="AZ15" s="140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E15" s="129"/>
      <c r="CF15" s="129"/>
      <c r="CG15" s="129"/>
      <c r="CH15" s="129"/>
      <c r="CI15" s="129"/>
      <c r="CJ15" s="129"/>
      <c r="CK15" s="129"/>
      <c r="CL15" s="129"/>
      <c r="CM15" s="129"/>
      <c r="CN15" s="129"/>
      <c r="CO15" s="129"/>
      <c r="CP15" s="129"/>
      <c r="CQ15" s="129"/>
      <c r="CR15" s="129"/>
    </row>
    <row r="16" spans="1:96" s="29" customFormat="1" ht="15.75" hidden="1">
      <c r="A16" s="140"/>
      <c r="B16" s="140"/>
      <c r="C16" s="140"/>
      <c r="D16" s="140"/>
      <c r="E16" s="140"/>
      <c r="F16" s="137" t="s">
        <v>498</v>
      </c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9"/>
      <c r="AR16" s="140"/>
      <c r="AS16" s="140"/>
      <c r="AT16" s="140"/>
      <c r="AU16" s="140"/>
      <c r="AV16" s="140"/>
      <c r="AW16" s="140"/>
      <c r="AX16" s="140"/>
      <c r="AY16" s="140"/>
      <c r="AZ16" s="140"/>
      <c r="BA16" s="129"/>
      <c r="BB16" s="129"/>
      <c r="BC16" s="129"/>
      <c r="BD16" s="129"/>
      <c r="BE16" s="129"/>
      <c r="BF16" s="129"/>
      <c r="BG16" s="129"/>
      <c r="BH16" s="129"/>
      <c r="BI16" s="129"/>
      <c r="BJ16" s="129"/>
      <c r="BK16" s="129"/>
      <c r="BL16" s="129"/>
      <c r="BM16" s="129"/>
      <c r="BN16" s="129"/>
      <c r="BO16" s="129"/>
      <c r="BP16" s="129"/>
      <c r="BQ16" s="129"/>
      <c r="BR16" s="129"/>
      <c r="BS16" s="129"/>
      <c r="BT16" s="129"/>
      <c r="BU16" s="129"/>
      <c r="BV16" s="129"/>
      <c r="BW16" s="129"/>
      <c r="BX16" s="129"/>
      <c r="BY16" s="129"/>
      <c r="BZ16" s="129"/>
      <c r="CA16" s="129"/>
      <c r="CB16" s="129"/>
      <c r="CE16" s="129"/>
      <c r="CF16" s="129"/>
      <c r="CG16" s="129"/>
      <c r="CH16" s="129"/>
      <c r="CI16" s="129"/>
      <c r="CJ16" s="129"/>
      <c r="CK16" s="129"/>
      <c r="CL16" s="129"/>
      <c r="CM16" s="129"/>
      <c r="CN16" s="129"/>
      <c r="CO16" s="129"/>
      <c r="CP16" s="129"/>
      <c r="CQ16" s="129"/>
      <c r="CR16" s="129"/>
    </row>
    <row r="17" spans="1:96" s="29" customFormat="1" ht="15.75" hidden="1">
      <c r="A17" s="147" t="s">
        <v>48</v>
      </c>
      <c r="B17" s="148"/>
      <c r="C17" s="148"/>
      <c r="D17" s="148"/>
      <c r="E17" s="149"/>
      <c r="F17" s="147" t="s">
        <v>499</v>
      </c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9"/>
      <c r="AR17" s="140"/>
      <c r="AS17" s="140"/>
      <c r="AT17" s="140"/>
      <c r="AU17" s="140"/>
      <c r="AV17" s="140"/>
      <c r="AW17" s="140"/>
      <c r="AX17" s="140"/>
      <c r="AY17" s="140"/>
      <c r="AZ17" s="140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29"/>
      <c r="BW17" s="129"/>
      <c r="BX17" s="129"/>
      <c r="BY17" s="129"/>
      <c r="BZ17" s="129"/>
      <c r="CA17" s="129"/>
      <c r="CB17" s="129"/>
      <c r="CE17" s="129"/>
      <c r="CF17" s="129"/>
      <c r="CG17" s="129"/>
      <c r="CH17" s="129"/>
      <c r="CI17" s="129"/>
      <c r="CJ17" s="129"/>
      <c r="CK17" s="129"/>
      <c r="CL17" s="129"/>
      <c r="CM17" s="129"/>
      <c r="CN17" s="129"/>
      <c r="CO17" s="129"/>
      <c r="CP17" s="129"/>
      <c r="CQ17" s="129"/>
      <c r="CR17" s="129"/>
    </row>
    <row r="18" spans="1:96" s="29" customFormat="1" ht="15.75" hidden="1">
      <c r="A18" s="141" t="s">
        <v>50</v>
      </c>
      <c r="B18" s="142"/>
      <c r="C18" s="142"/>
      <c r="D18" s="142"/>
      <c r="E18" s="143"/>
      <c r="F18" s="144" t="s">
        <v>500</v>
      </c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6"/>
      <c r="AR18" s="140" t="s">
        <v>90</v>
      </c>
      <c r="AS18" s="140"/>
      <c r="AT18" s="140"/>
      <c r="AU18" s="140"/>
      <c r="AV18" s="140"/>
      <c r="AW18" s="140"/>
      <c r="AX18" s="140"/>
      <c r="AY18" s="140"/>
      <c r="AZ18" s="140"/>
      <c r="BA18" s="129"/>
      <c r="BB18" s="129"/>
      <c r="BC18" s="129"/>
      <c r="BD18" s="129"/>
      <c r="BE18" s="129"/>
      <c r="BF18" s="129"/>
      <c r="BG18" s="129"/>
      <c r="BH18" s="129"/>
      <c r="BI18" s="129"/>
      <c r="BJ18" s="129"/>
      <c r="BK18" s="129"/>
      <c r="BL18" s="129"/>
      <c r="BM18" s="129"/>
      <c r="BN18" s="129"/>
      <c r="BO18" s="129"/>
      <c r="BP18" s="129"/>
      <c r="BQ18" s="129"/>
      <c r="BR18" s="129"/>
      <c r="BS18" s="129"/>
      <c r="BT18" s="129"/>
      <c r="BU18" s="129"/>
      <c r="BV18" s="129"/>
      <c r="BW18" s="129"/>
      <c r="BX18" s="129"/>
      <c r="BY18" s="129"/>
      <c r="BZ18" s="129"/>
      <c r="CA18" s="129"/>
      <c r="CB18" s="129"/>
      <c r="CE18" s="129"/>
      <c r="CF18" s="129"/>
      <c r="CG18" s="129"/>
      <c r="CH18" s="129"/>
      <c r="CI18" s="129"/>
      <c r="CJ18" s="129"/>
      <c r="CK18" s="129"/>
      <c r="CL18" s="129"/>
      <c r="CM18" s="129"/>
      <c r="CN18" s="129"/>
      <c r="CO18" s="129"/>
      <c r="CP18" s="129"/>
      <c r="CQ18" s="129"/>
      <c r="CR18" s="129"/>
    </row>
    <row r="19" spans="1:96" s="29" customFormat="1" ht="15.75" hidden="1">
      <c r="A19" s="144"/>
      <c r="B19" s="145"/>
      <c r="C19" s="145"/>
      <c r="D19" s="145"/>
      <c r="E19" s="146"/>
      <c r="F19" s="144" t="s">
        <v>501</v>
      </c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45"/>
      <c r="AO19" s="145"/>
      <c r="AP19" s="145"/>
      <c r="AQ19" s="146"/>
      <c r="AR19" s="140"/>
      <c r="AS19" s="140"/>
      <c r="AT19" s="140"/>
      <c r="AU19" s="140"/>
      <c r="AV19" s="140"/>
      <c r="AW19" s="140"/>
      <c r="AX19" s="140"/>
      <c r="AY19" s="140"/>
      <c r="AZ19" s="140"/>
      <c r="BA19" s="129"/>
      <c r="BB19" s="129"/>
      <c r="BC19" s="129"/>
      <c r="BD19" s="129"/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29"/>
      <c r="CA19" s="129"/>
      <c r="CB19" s="129"/>
      <c r="CE19" s="129"/>
      <c r="CF19" s="129"/>
      <c r="CG19" s="129"/>
      <c r="CH19" s="129"/>
      <c r="CI19" s="129"/>
      <c r="CJ19" s="129"/>
      <c r="CK19" s="129"/>
      <c r="CL19" s="129"/>
      <c r="CM19" s="129"/>
      <c r="CN19" s="129"/>
      <c r="CO19" s="129"/>
      <c r="CP19" s="129"/>
      <c r="CQ19" s="129"/>
      <c r="CR19" s="129"/>
    </row>
    <row r="20" spans="1:96" s="29" customFormat="1" ht="15.75" hidden="1">
      <c r="A20" s="137"/>
      <c r="B20" s="138"/>
      <c r="C20" s="138"/>
      <c r="D20" s="138"/>
      <c r="E20" s="139"/>
      <c r="F20" s="137" t="s">
        <v>502</v>
      </c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9"/>
      <c r="AR20" s="140"/>
      <c r="AS20" s="140"/>
      <c r="AT20" s="140"/>
      <c r="AU20" s="140"/>
      <c r="AV20" s="140"/>
      <c r="AW20" s="140"/>
      <c r="AX20" s="140"/>
      <c r="AY20" s="140"/>
      <c r="AZ20" s="140"/>
      <c r="BA20" s="129"/>
      <c r="BB20" s="129"/>
      <c r="BC20" s="129"/>
      <c r="BD20" s="129"/>
      <c r="BE20" s="129"/>
      <c r="BF20" s="129"/>
      <c r="BG20" s="129"/>
      <c r="BH20" s="129"/>
      <c r="BI20" s="129"/>
      <c r="BJ20" s="129"/>
      <c r="BK20" s="129"/>
      <c r="BL20" s="129"/>
      <c r="BM20" s="129"/>
      <c r="BN20" s="129"/>
      <c r="BO20" s="129"/>
      <c r="BP20" s="129"/>
      <c r="BQ20" s="129"/>
      <c r="BR20" s="129"/>
      <c r="BS20" s="129"/>
      <c r="BT20" s="129"/>
      <c r="BU20" s="129"/>
      <c r="BV20" s="129"/>
      <c r="BW20" s="129"/>
      <c r="BX20" s="129"/>
      <c r="BY20" s="129"/>
      <c r="BZ20" s="129"/>
      <c r="CA20" s="129"/>
      <c r="CB20" s="129"/>
      <c r="CE20" s="129"/>
      <c r="CF20" s="129"/>
      <c r="CG20" s="129"/>
      <c r="CH20" s="129"/>
      <c r="CI20" s="129"/>
      <c r="CJ20" s="129"/>
      <c r="CK20" s="129"/>
      <c r="CL20" s="129"/>
      <c r="CM20" s="129"/>
      <c r="CN20" s="129"/>
      <c r="CO20" s="129"/>
      <c r="CP20" s="129"/>
      <c r="CQ20" s="129"/>
      <c r="CR20" s="129"/>
    </row>
    <row r="21" spans="1:96" s="29" customFormat="1" ht="15.75" hidden="1">
      <c r="A21" s="140" t="s">
        <v>53</v>
      </c>
      <c r="B21" s="140"/>
      <c r="C21" s="140"/>
      <c r="D21" s="140"/>
      <c r="E21" s="140"/>
      <c r="F21" s="141" t="s">
        <v>503</v>
      </c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3"/>
      <c r="AR21" s="140" t="s">
        <v>504</v>
      </c>
      <c r="AS21" s="140"/>
      <c r="AT21" s="140"/>
      <c r="AU21" s="140"/>
      <c r="AV21" s="140"/>
      <c r="AW21" s="140"/>
      <c r="AX21" s="140"/>
      <c r="AY21" s="140"/>
      <c r="AZ21" s="140"/>
      <c r="BA21" s="129"/>
      <c r="BB21" s="129"/>
      <c r="BC21" s="129"/>
      <c r="BD21" s="129"/>
      <c r="BE21" s="129"/>
      <c r="BF21" s="129"/>
      <c r="BG21" s="129"/>
      <c r="BH21" s="129"/>
      <c r="BI21" s="129"/>
      <c r="BJ21" s="129"/>
      <c r="BK21" s="129"/>
      <c r="BL21" s="129"/>
      <c r="BM21" s="129"/>
      <c r="BN21" s="129"/>
      <c r="BO21" s="129"/>
      <c r="BP21" s="129"/>
      <c r="BQ21" s="129"/>
      <c r="BR21" s="129"/>
      <c r="BS21" s="129"/>
      <c r="BT21" s="129"/>
      <c r="BU21" s="129"/>
      <c r="BV21" s="129"/>
      <c r="BW21" s="129"/>
      <c r="BX21" s="129"/>
      <c r="BY21" s="129"/>
      <c r="BZ21" s="129"/>
      <c r="CA21" s="129"/>
      <c r="CB21" s="129"/>
      <c r="CE21" s="129"/>
      <c r="CF21" s="129"/>
      <c r="CG21" s="129"/>
      <c r="CH21" s="129"/>
      <c r="CI21" s="129"/>
      <c r="CJ21" s="129"/>
      <c r="CK21" s="129"/>
      <c r="CL21" s="129"/>
      <c r="CM21" s="129"/>
      <c r="CN21" s="129"/>
      <c r="CO21" s="129"/>
      <c r="CP21" s="129"/>
      <c r="CQ21" s="129"/>
      <c r="CR21" s="129"/>
    </row>
    <row r="22" spans="1:96" s="29" customFormat="1" ht="15.75" hidden="1">
      <c r="A22" s="140"/>
      <c r="B22" s="140"/>
      <c r="C22" s="140"/>
      <c r="D22" s="140"/>
      <c r="E22" s="140"/>
      <c r="F22" s="137" t="s">
        <v>505</v>
      </c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9"/>
      <c r="AR22" s="140"/>
      <c r="AS22" s="140"/>
      <c r="AT22" s="140"/>
      <c r="AU22" s="140"/>
      <c r="AV22" s="140"/>
      <c r="AW22" s="140"/>
      <c r="AX22" s="140"/>
      <c r="AY22" s="140"/>
      <c r="AZ22" s="140"/>
      <c r="BA22" s="129"/>
      <c r="BB22" s="129"/>
      <c r="BC22" s="129"/>
      <c r="BD22" s="129"/>
      <c r="BE22" s="129"/>
      <c r="BF22" s="129"/>
      <c r="BG22" s="129"/>
      <c r="BH22" s="129"/>
      <c r="BI22" s="129"/>
      <c r="BJ22" s="129"/>
      <c r="BK22" s="129"/>
      <c r="BL22" s="129"/>
      <c r="BM22" s="129"/>
      <c r="BN22" s="129"/>
      <c r="BO22" s="129"/>
      <c r="BP22" s="129"/>
      <c r="BQ22" s="129"/>
      <c r="BR22" s="129"/>
      <c r="BS22" s="129"/>
      <c r="BT22" s="129"/>
      <c r="BU22" s="129"/>
      <c r="BV22" s="129"/>
      <c r="BW22" s="129"/>
      <c r="BX22" s="129"/>
      <c r="BY22" s="129"/>
      <c r="BZ22" s="129"/>
      <c r="CA22" s="129"/>
      <c r="CB22" s="129"/>
      <c r="CE22" s="129"/>
      <c r="CF22" s="129"/>
      <c r="CG22" s="129"/>
      <c r="CH22" s="129"/>
      <c r="CI22" s="129"/>
      <c r="CJ22" s="129"/>
      <c r="CK22" s="129"/>
      <c r="CL22" s="129"/>
      <c r="CM22" s="129"/>
      <c r="CN22" s="129"/>
      <c r="CO22" s="129"/>
      <c r="CP22" s="129"/>
      <c r="CQ22" s="129"/>
      <c r="CR22" s="129"/>
    </row>
    <row r="23" spans="1:96" s="29" customFormat="1" ht="15.75" hidden="1">
      <c r="A23" s="140" t="s">
        <v>71</v>
      </c>
      <c r="B23" s="140"/>
      <c r="C23" s="140"/>
      <c r="D23" s="140"/>
      <c r="E23" s="140"/>
      <c r="F23" s="141" t="s">
        <v>506</v>
      </c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3"/>
      <c r="AR23" s="140"/>
      <c r="AS23" s="140"/>
      <c r="AT23" s="140"/>
      <c r="AU23" s="140"/>
      <c r="AV23" s="140"/>
      <c r="AW23" s="140"/>
      <c r="AX23" s="140"/>
      <c r="AY23" s="140"/>
      <c r="AZ23" s="140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</row>
    <row r="24" spans="1:96" ht="15.75" hidden="1" customHeight="1">
      <c r="A24" s="140"/>
      <c r="B24" s="140"/>
      <c r="C24" s="140"/>
      <c r="D24" s="140"/>
      <c r="E24" s="140"/>
      <c r="F24" s="137" t="s">
        <v>520</v>
      </c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9"/>
      <c r="AR24" s="140"/>
      <c r="AS24" s="140"/>
      <c r="AT24" s="140"/>
      <c r="AU24" s="140"/>
      <c r="AV24" s="140"/>
      <c r="AW24" s="140"/>
      <c r="AX24" s="140"/>
      <c r="AY24" s="140"/>
      <c r="AZ24" s="140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</row>
    <row r="25" spans="1:96" ht="15.75">
      <c r="A25" s="140" t="s">
        <v>38</v>
      </c>
      <c r="B25" s="140"/>
      <c r="C25" s="140"/>
      <c r="D25" s="140"/>
      <c r="E25" s="140"/>
      <c r="F25" s="147" t="s">
        <v>507</v>
      </c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8"/>
      <c r="W25" s="148"/>
      <c r="X25" s="148"/>
      <c r="Y25" s="148"/>
      <c r="Z25" s="148"/>
      <c r="AA25" s="148"/>
      <c r="AB25" s="148"/>
      <c r="AC25" s="148"/>
      <c r="AD25" s="148"/>
      <c r="AE25" s="148"/>
      <c r="AF25" s="148"/>
      <c r="AG25" s="148"/>
      <c r="AH25" s="148"/>
      <c r="AI25" s="148"/>
      <c r="AJ25" s="148"/>
      <c r="AK25" s="148"/>
      <c r="AL25" s="148"/>
      <c r="AM25" s="148"/>
      <c r="AN25" s="148"/>
      <c r="AO25" s="148"/>
      <c r="AP25" s="148"/>
      <c r="AQ25" s="149"/>
      <c r="AR25" s="140" t="s">
        <v>508</v>
      </c>
      <c r="AS25" s="140"/>
      <c r="AT25" s="140"/>
      <c r="AU25" s="140"/>
      <c r="AV25" s="140"/>
      <c r="AW25" s="140"/>
      <c r="AX25" s="140"/>
      <c r="AY25" s="140"/>
      <c r="AZ25" s="140"/>
      <c r="BA25" s="128">
        <f>'[2]подконтр 2020-2024'!$BA$25</f>
        <v>25411.892398096919</v>
      </c>
      <c r="BB25" s="128"/>
      <c r="BC25" s="128"/>
      <c r="BD25" s="128"/>
      <c r="BE25" s="128"/>
      <c r="BF25" s="128"/>
      <c r="BG25" s="128"/>
      <c r="BH25" s="128">
        <f>BA25*BH13/100</f>
        <v>26402.956201622699</v>
      </c>
      <c r="BI25" s="129"/>
      <c r="BJ25" s="129"/>
      <c r="BK25" s="129"/>
      <c r="BL25" s="129"/>
      <c r="BM25" s="129"/>
      <c r="BN25" s="129"/>
      <c r="BO25" s="128">
        <f>BH25*BO13/100</f>
        <v>27432.671493485985</v>
      </c>
      <c r="BP25" s="129"/>
      <c r="BQ25" s="129"/>
      <c r="BR25" s="129"/>
      <c r="BS25" s="129"/>
      <c r="BT25" s="129"/>
      <c r="BU25" s="129"/>
      <c r="BV25" s="129"/>
      <c r="BW25" s="129"/>
      <c r="BX25" s="129"/>
      <c r="BY25" s="129"/>
      <c r="BZ25" s="129"/>
      <c r="CA25" s="129"/>
      <c r="CB25" s="129"/>
      <c r="CE25" s="128">
        <f>BO25*CE13/100</f>
        <v>28502.545681731939</v>
      </c>
      <c r="CF25" s="129"/>
      <c r="CG25" s="129"/>
      <c r="CH25" s="129"/>
      <c r="CI25" s="129"/>
      <c r="CJ25" s="129"/>
      <c r="CK25" s="129"/>
      <c r="CL25" s="128">
        <f>CE25*CL13/100</f>
        <v>29614.144963319486</v>
      </c>
      <c r="CM25" s="129"/>
      <c r="CN25" s="129"/>
      <c r="CO25" s="129"/>
      <c r="CP25" s="129"/>
      <c r="CQ25" s="129"/>
      <c r="CR25" s="129"/>
    </row>
    <row r="26" spans="1:96" s="29" customFormat="1" ht="15.75"/>
    <row r="27" spans="1:96" s="29" customFormat="1" ht="15.75"/>
    <row r="28" spans="1:96" s="29" customFormat="1" ht="15.75"/>
    <row r="29" spans="1:96" s="29" customFormat="1" ht="15.75">
      <c r="F29" s="32"/>
    </row>
    <row r="30" spans="1:96" s="29" customFormat="1" ht="15.75">
      <c r="F30" s="32"/>
    </row>
    <row r="31" spans="1:96" s="29" customFormat="1" ht="15.75">
      <c r="A31" s="32"/>
    </row>
    <row r="32" spans="1:96" s="29" customFormat="1" ht="15.75">
      <c r="F32" s="32"/>
    </row>
    <row r="33" spans="1:6" s="29" customFormat="1" ht="15.75">
      <c r="A33" s="32"/>
    </row>
    <row r="34" spans="1:6" s="29" customFormat="1" ht="15.75">
      <c r="A34" s="32"/>
    </row>
    <row r="35" spans="1:6" s="29" customFormat="1" ht="15.75">
      <c r="A35" s="32"/>
    </row>
    <row r="36" spans="1:6" s="29" customFormat="1" ht="15.75">
      <c r="A36" s="32"/>
    </row>
    <row r="37" spans="1:6" s="29" customFormat="1" ht="15.75">
      <c r="A37" s="32"/>
    </row>
    <row r="38" spans="1:6" s="29" customFormat="1" ht="15.75">
      <c r="F38" s="32"/>
    </row>
    <row r="39" spans="1:6" s="29" customFormat="1" ht="15.75">
      <c r="A39" s="32"/>
    </row>
    <row r="40" spans="1:6" s="29" customFormat="1" ht="15.75">
      <c r="F40" s="32"/>
    </row>
    <row r="41" spans="1:6" s="29" customFormat="1" ht="15.75">
      <c r="A41" s="32"/>
    </row>
    <row r="42" spans="1:6" s="29" customFormat="1" ht="15.75">
      <c r="A42" s="32"/>
    </row>
    <row r="43" spans="1:6" s="29" customFormat="1" ht="15.75"/>
    <row r="44" spans="1:6" s="29" customFormat="1" ht="15.75"/>
    <row r="45" spans="1:6" s="29" customFormat="1" ht="15.75"/>
    <row r="46" spans="1:6" s="29" customFormat="1" ht="15.75"/>
    <row r="47" spans="1:6" s="29" customFormat="1" ht="15.75"/>
    <row r="48" spans="1:6" s="29" customFormat="1" ht="15.75"/>
    <row r="49" s="29" customFormat="1" ht="15.75"/>
    <row r="50" s="29" customFormat="1" ht="15.75"/>
    <row r="51" s="29" customFormat="1" ht="15.75"/>
    <row r="52" s="29" customFormat="1" ht="15.75"/>
    <row r="53" s="29" customFormat="1" ht="15.75"/>
    <row r="54" s="29" customFormat="1" ht="15.75"/>
    <row r="55" s="29" customFormat="1" ht="15.75"/>
    <row r="56" s="29" customFormat="1" ht="15.75"/>
    <row r="57" s="29" customFormat="1" ht="15.75"/>
    <row r="58" s="29" customFormat="1" ht="15.75"/>
    <row r="59" s="29" customFormat="1" ht="15.75"/>
    <row r="60" s="29" customFormat="1" ht="15.75"/>
    <row r="61" s="29" customFormat="1" ht="15.75"/>
    <row r="62" s="29" customFormat="1" ht="15.75"/>
    <row r="63" s="29" customFormat="1" ht="15.75"/>
    <row r="64" s="29" customFormat="1" ht="15.75"/>
    <row r="65" s="29" customFormat="1" ht="15.75"/>
    <row r="66" s="29" customFormat="1" ht="15.75"/>
    <row r="67" s="29" customFormat="1" ht="15.75"/>
    <row r="68" s="29" customFormat="1" ht="15.75"/>
    <row r="69" s="29" customFormat="1" ht="15.75"/>
    <row r="70" s="29" customFormat="1" ht="15.75"/>
    <row r="71" s="29" customFormat="1" ht="15.75"/>
    <row r="72" s="29" customFormat="1" ht="15.75"/>
    <row r="73" s="29" customFormat="1" ht="15.75"/>
    <row r="74" s="29" customFormat="1" ht="15.75"/>
    <row r="75" s="29" customFormat="1" ht="15.75"/>
    <row r="76" s="29" customFormat="1" ht="15.75"/>
    <row r="77" s="29" customFormat="1" ht="15.75"/>
    <row r="78" s="29" customFormat="1" ht="15.75"/>
    <row r="79" s="29" customFormat="1" ht="15.75"/>
    <row r="80" s="29" customFormat="1" ht="15.75"/>
    <row r="81" s="29" customFormat="1" ht="15.75"/>
    <row r="82" s="29" customFormat="1" ht="15.75"/>
    <row r="83" s="29" customFormat="1" ht="15.75"/>
    <row r="84" s="29" customFormat="1" ht="15.75"/>
    <row r="85" s="29" customFormat="1" ht="15.75"/>
    <row r="86" s="29" customFormat="1" ht="15.75"/>
    <row r="87" s="29" customFormat="1" ht="15.75"/>
    <row r="88" s="29" customFormat="1" ht="15.75"/>
    <row r="89" s="29" customFormat="1" ht="15.75"/>
    <row r="90" s="29" customFormat="1" ht="15.75"/>
    <row r="91" s="29" customFormat="1" ht="15.75"/>
    <row r="92" s="29" customFormat="1" ht="15.75"/>
    <row r="93" s="29" customFormat="1" ht="15.75"/>
    <row r="94" s="29" customFormat="1" ht="15.75"/>
    <row r="95" s="29" customFormat="1" ht="15.75"/>
    <row r="96" s="29" customFormat="1" ht="15.75"/>
    <row r="97" s="29" customFormat="1" ht="15.75"/>
    <row r="98" s="29" customFormat="1" ht="15.75"/>
    <row r="99" s="29" customFormat="1" ht="15.75"/>
    <row r="100" s="29" customFormat="1" ht="15.75"/>
    <row r="101" s="29" customFormat="1" ht="15.75"/>
    <row r="102" s="29" customFormat="1" ht="15.75"/>
    <row r="103" s="29" customFormat="1" ht="15.75"/>
    <row r="104" s="29" customFormat="1" ht="15.75"/>
    <row r="105" s="29" customFormat="1" ht="15.75"/>
    <row r="106" s="29" customFormat="1" ht="15.75"/>
    <row r="107" s="29" customFormat="1" ht="15.75"/>
    <row r="108" s="29" customFormat="1" ht="15.75"/>
    <row r="109" s="29" customFormat="1" ht="15.75"/>
    <row r="110" s="29" customFormat="1" ht="15.75"/>
    <row r="111" s="29" customFormat="1" ht="15.75"/>
    <row r="112" s="29" customFormat="1" ht="15.75"/>
    <row r="113" s="29" customFormat="1" ht="15.75"/>
    <row r="114" s="29" customFormat="1" ht="15.75"/>
    <row r="115" s="29" customFormat="1" ht="15.75"/>
    <row r="116" s="29" customFormat="1" ht="15.75"/>
    <row r="117" s="29" customFormat="1" ht="15.75"/>
    <row r="118" s="29" customFormat="1" ht="15.75"/>
    <row r="119" s="29" customFormat="1" ht="15.75"/>
    <row r="120" s="29" customFormat="1" ht="15.75"/>
    <row r="121" s="29" customFormat="1" ht="15.75"/>
    <row r="122" s="29" customFormat="1" ht="15.75"/>
    <row r="123" s="29" customFormat="1" ht="15.75"/>
    <row r="124" s="29" customFormat="1" ht="15.75"/>
    <row r="125" s="29" customFormat="1" ht="15.75"/>
    <row r="126" s="29" customFormat="1" ht="15.75"/>
    <row r="127" s="29" customFormat="1" ht="15.75"/>
    <row r="128" s="29" customFormat="1" ht="15.75"/>
    <row r="129" s="29" customFormat="1" ht="15.75"/>
    <row r="130" s="29" customFormat="1" ht="15.75"/>
    <row r="131" s="29" customFormat="1" ht="15.75"/>
    <row r="132" s="29" customFormat="1" ht="15.75"/>
    <row r="133" s="29" customFormat="1" ht="15.75"/>
    <row r="134" s="29" customFormat="1" ht="15.75"/>
    <row r="135" s="29" customFormat="1" ht="15.75"/>
    <row r="136" s="29" customFormat="1" ht="15.75"/>
    <row r="137" s="29" customFormat="1" ht="15.75"/>
    <row r="138" s="29" customFormat="1" ht="15.75"/>
    <row r="139" s="29" customFormat="1" ht="15.75"/>
    <row r="140" s="29" customFormat="1" ht="15.75"/>
    <row r="141" s="29" customFormat="1" ht="15.75"/>
    <row r="142" s="29" customFormat="1" ht="15.75"/>
    <row r="143" s="29" customFormat="1" ht="15.75"/>
    <row r="144" s="29" customFormat="1" ht="15.75"/>
    <row r="145" s="29" customFormat="1" ht="15.75"/>
    <row r="146" s="29" customFormat="1" ht="15.75"/>
    <row r="147" s="29" customFormat="1" ht="15.75"/>
    <row r="148" s="29" customFormat="1" ht="15.75"/>
    <row r="149" s="29" customFormat="1" ht="15.75"/>
    <row r="150" s="29" customFormat="1" ht="15.75"/>
    <row r="151" s="29" customFormat="1" ht="15.75"/>
    <row r="152" s="29" customFormat="1" ht="15.75"/>
    <row r="153" s="29" customFormat="1" ht="15.75"/>
    <row r="154" s="29" customFormat="1" ht="15.75"/>
    <row r="155" s="29" customFormat="1" ht="15.75"/>
    <row r="156" s="29" customFormat="1" ht="15.75"/>
    <row r="157" s="29" customFormat="1" ht="15.75"/>
    <row r="158" s="29" customFormat="1" ht="15.75"/>
  </sheetData>
  <mergeCells count="106">
    <mergeCell ref="A4:CR4"/>
    <mergeCell ref="A5:CR5"/>
    <mergeCell ref="BV10:CB10"/>
    <mergeCell ref="A11:E11"/>
    <mergeCell ref="F11:AQ11"/>
    <mergeCell ref="AR11:AZ11"/>
    <mergeCell ref="BA11:BG11"/>
    <mergeCell ref="BH11:BN11"/>
    <mergeCell ref="BO11:BU11"/>
    <mergeCell ref="BV11:CB11"/>
    <mergeCell ref="A9:E9"/>
    <mergeCell ref="F9:AQ9"/>
    <mergeCell ref="AR9:AZ9"/>
    <mergeCell ref="A10:E10"/>
    <mergeCell ref="F10:AQ10"/>
    <mergeCell ref="AR10:AZ10"/>
    <mergeCell ref="BA10:BG10"/>
    <mergeCell ref="BH10:BN10"/>
    <mergeCell ref="BO10:BU10"/>
    <mergeCell ref="BA9:CR9"/>
    <mergeCell ref="A17:E17"/>
    <mergeCell ref="F17:AQ17"/>
    <mergeCell ref="AR17:AZ17"/>
    <mergeCell ref="BA17:BG17"/>
    <mergeCell ref="BH17:BN17"/>
    <mergeCell ref="BO17:BU17"/>
    <mergeCell ref="BV17:CB17"/>
    <mergeCell ref="A8:E8"/>
    <mergeCell ref="F8:AQ8"/>
    <mergeCell ref="AR8:AZ8"/>
    <mergeCell ref="BA8:CR8"/>
    <mergeCell ref="BV12:CB12"/>
    <mergeCell ref="A13:E14"/>
    <mergeCell ref="F13:AQ13"/>
    <mergeCell ref="AR13:AZ14"/>
    <mergeCell ref="BA13:BG14"/>
    <mergeCell ref="BH13:BN14"/>
    <mergeCell ref="BO13:BU14"/>
    <mergeCell ref="BV13:CB14"/>
    <mergeCell ref="F14:AQ14"/>
    <mergeCell ref="A12:E12"/>
    <mergeCell ref="F12:AQ12"/>
    <mergeCell ref="AR12:AZ12"/>
    <mergeCell ref="BA12:BG12"/>
    <mergeCell ref="BH12:BN12"/>
    <mergeCell ref="BO12:BU12"/>
    <mergeCell ref="A25:E25"/>
    <mergeCell ref="F25:AQ25"/>
    <mergeCell ref="BV23:CB24"/>
    <mergeCell ref="F24:AQ24"/>
    <mergeCell ref="BV15:CB16"/>
    <mergeCell ref="F16:AQ16"/>
    <mergeCell ref="BA21:BG22"/>
    <mergeCell ref="BH21:BN22"/>
    <mergeCell ref="BO21:BU22"/>
    <mergeCell ref="BV21:CB22"/>
    <mergeCell ref="BV25:CB25"/>
    <mergeCell ref="BH23:BN24"/>
    <mergeCell ref="A15:E16"/>
    <mergeCell ref="F15:AQ15"/>
    <mergeCell ref="AR15:AZ16"/>
    <mergeCell ref="BA15:BG16"/>
    <mergeCell ref="BH15:BN16"/>
    <mergeCell ref="BO15:BU16"/>
    <mergeCell ref="AR25:AZ25"/>
    <mergeCell ref="BA25:BG25"/>
    <mergeCell ref="BH25:BN25"/>
    <mergeCell ref="BO25:BU25"/>
    <mergeCell ref="BO23:BU24"/>
    <mergeCell ref="A18:E20"/>
    <mergeCell ref="F22:AQ22"/>
    <mergeCell ref="A23:E24"/>
    <mergeCell ref="F23:AQ23"/>
    <mergeCell ref="AR23:AZ24"/>
    <mergeCell ref="BA23:BG24"/>
    <mergeCell ref="BV18:CB20"/>
    <mergeCell ref="F19:AQ19"/>
    <mergeCell ref="F20:AQ20"/>
    <mergeCell ref="A21:E22"/>
    <mergeCell ref="F21:AQ21"/>
    <mergeCell ref="AR21:AZ22"/>
    <mergeCell ref="AR18:AZ20"/>
    <mergeCell ref="BA18:BG20"/>
    <mergeCell ref="BH18:BN20"/>
    <mergeCell ref="BO18:BU20"/>
    <mergeCell ref="F18:AQ18"/>
    <mergeCell ref="CL25:CR25"/>
    <mergeCell ref="CL10:CR10"/>
    <mergeCell ref="CL11:CR11"/>
    <mergeCell ref="CL12:CR12"/>
    <mergeCell ref="CL13:CR14"/>
    <mergeCell ref="CL15:CR16"/>
    <mergeCell ref="CE10:CK10"/>
    <mergeCell ref="CE11:CK11"/>
    <mergeCell ref="CE12:CK12"/>
    <mergeCell ref="CE13:CK14"/>
    <mergeCell ref="CE15:CK16"/>
    <mergeCell ref="CL17:CR17"/>
    <mergeCell ref="CL18:CR20"/>
    <mergeCell ref="CL21:CR22"/>
    <mergeCell ref="CL23:CR24"/>
    <mergeCell ref="CE17:CK17"/>
    <mergeCell ref="CE18:CK20"/>
    <mergeCell ref="CE21:CK22"/>
    <mergeCell ref="CE23:CK24"/>
    <mergeCell ref="CE25:CK25"/>
  </mergeCells>
  <pageMargins left="0.78740157480314965" right="0.39370078740157483" top="0.39370078740157483" bottom="0.39370078740157483" header="0.27559055118110237" footer="0.27559055118110237"/>
  <pageSetup paperSize="9" scale="82" orientation="portrait" r:id="rId1"/>
  <headerFooter alignWithMargins="0">
    <oddHeader>&amp;L&amp;"Tahoma,обычный"&amp;6Подготовлено с использованием системы ГАРАНТ</oddHeader>
  </headerFooter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xdjJNzsgG0ZYN2RNUV0cMMxm3UIt3G1+nXB0GWPJJNk=</DigestValue>
    </Reference>
    <Reference URI="#idOfficeObject" Type="http://www.w3.org/2000/09/xmldsig#Object">
      <DigestMethod Algorithm="urn:ietf:params:xml:ns:cpxmlsec:algorithms:gostr34112012-256"/>
      <DigestValue>b8SVhpGdCeC8G/xYIRj3oe66X0klNAOlVSPCXdJi4A8=</DigestValue>
    </Reference>
  </SignedInfo>
  <SignatureValue>prLJhJ4oUYk/SZjkPuJZ3pDOw3ORLMje68A80pLh6pEt/gW/9iGBdSmccdgMh5qq
u9Id0tpKz2xLG4D5aBCMzg==</SignatureValue>
  <KeyInfo>
    <X509Data>
      <X509Certificate>MIIJFjCCCMGgAwIBAgIQAdUUO+0AGBAAAAAKL2IAATAMBggqhQMHAQEDAgUAMIIB
OTEYMBYGBSqFA2QBEg0xMDI0MDAxNDM0MDQ5MTcwNQYDVQQJDC7Qv9C10YDQtdGD
0LvQvtC6INCi0LXRgNC10L3QuNC90YHQutC40LksINC0LiA2MRowGAYIKoUDA4ED
AQESDDAwNDAyOTAxNzk4MTELMAkGA1UEBhMCUlUxGTAXBgNVBAcMENCzLiDQmtCw
0LvRg9Cz0LAxLTArBgNVBAgMJDQwINCa0LDQu9GD0LbRgdC60LDRjyDQvtCx0LvQ
sNGB0YLRjDEbMBkGCSqGSIb3DQEJARYMY2FAYXN0cmFsLnJ1MSkwJwYDVQQKDCDQ
kNCeICLQmtCQ0JvQo9CT0JAg0JDQodCi0KDQkNCbIjEpMCcGA1UEAwwg0JDQniAi
0JrQkNCb0KPQk9CQINCQ0KHQotCg0JDQmyIwHhcNMTkwNTI3MDMyNjAwWhcNMjAw
NTI3MDMyNTM5WjCCAc0xJDAiBgkqhkiG9w0BCQEWFWthbS5lbC5zZXR5QHlhbmRl
eC5ydTEaMBgGCCqFAwOBAwEBEgwwMDQxMDEwOTAxNjcxFjAUBgUqhQNkAxILMDM1
NTc2NzU4ODYxGDAWBgUqhQNkARINMTAzNDEwMDY0NTY1NTFLMEkGA1UEDAxC0JfQ
sNC80LXRgdGC0LjRgtC10LvRjCDQs9C10L3QtdGA0LDQu9GM0L3QvtCz0L4g0LTQ
uNGA0LXQutGC0L7RgNCwMRYwFAYDVQQKDA3QkNCeICLQmtCt0KEiMTgwNgYDVQQH
DC/Qn9CV0KLQoNCe0J/QkNCS0JvQntCS0KHQmi3QmtCQ0JzQp9CQ0KLQodCa0JjQ
mTEpMCcGA1UECAwgNDEg0JrQsNC80YfQsNGC0YHQutC40Lkg0LrRgNCw0LkxCzAJ
BgNVBAYTAlJVMRcwFQYDVQQEDA7QodC10LzRh9C10LLQsDEsMCoGA1UEKgwj0JjR
gNC40L3QsCDQktC70LDQtNC40LzQuNGA0L7QstC90LAxFjAUBgNVBAMMDdCQ0J4g
ItCa0K3QoSIxITAfBgNVBAkMGNCi0J7Qn9Ce0KDQmtCe0JLQkCA5LzMgNjBmMB8G
CCqFAwcBAQEBMBMGByqFAwICJAAGCCqFAwcBAQICA0MABEBZY1jwC82e6DDLBady
03VZSDPgEuEnkz9sKVwfQReOUkcYJOFTXWinOsryJ1UJHiX76H5+vZcdUy/I1MfK
i89OgQkAMkY2MjAwMDGjggT3MIIE8zAOBgNVHQ8BAf8EBAMCBPAwGQYJKoZIhvcN
AQkPBAwwCjAIBgYqhQMCAhUwHQYDVR0lBBYwFAYIKwYBBQUHAwIGCCsGAQUFBwME
MB0GA1UdIAQWMBQwCAYGKoUDZHEBMAgGBiqFA2RxAjAnBgNVHREEIDAepBwwGjEY
MBYGCCqFAwOBDQEBDAo0MTAwMDA5ODQ5MD4GBSqFA2RvBDUMM9Ch0JrQl9CYICLQ
mtGA0LjQv9GC0L7Qn9GA0L4gQ1NQIiwg0LLQtdGA0YHQuNGPIDQuMDAdBgNVHQ4E
FgQUvvyaZG2KEClt98gar/089Yit/PYwDAYDVR0TAQH/BAIwADCCAV8GBSqFA2Rw
BIIBVDCCAVAMgY4i0KHRgNC10LTRgdGC0LLQviDQutGA0LjQv9GC0L7Qs9GA0LDR
hNC40YfQtdGB0LrQvtC5INC30LDRidC40YLRiyDQuNC90YTQvtGA0LzQsNGG0LjQ
uCBWaVBOZXQgQ1NQIDQuMiIgKNCy0LDRgNC40LDQvdGCINC40YHQv9C+0LvQvdC1
0L3QuNGPIDIpDG3Qn9GA0L7Qs9GA0LDQvNC80L3Ri9C5INC60L7QvNC/0LvQtdC6
0YEgIlZpUE5ldCDQo9C00L7RgdGC0L7QstC10YDRj9GO0YnQuNC5INGG0LXQvdGC
0YAgNCAo0LLQtdGA0YHQuNGPIDQuNikiDCPQodCkLzEyNC0zNDI5INC+0YIgMDYg
0LjRjtC70Y8gMjAxOAwp0KHQpC8xMjgtMjkzMiDQvtGCIDEwINCw0LLQs9GD0YHR
gtCwIDIwMTYwgZQGCCsGAQUFBwEBBIGHMIGEMDsGCCsGAQUFBzABhi9odHRwOi8v
b2NzcC5rZXlkaXNrLnJ1L09DU1AtMTIxMzAtMjAxOS9PQ1NQLnNyZjBFBggrBgEF
BQcwAoY5aHR0cDovL3d3dy5kcC5rZXlkaXNrLnJ1L3Jvb3QvMTIxMzAvYXN0cmFs
LTEyMTMwLTIwMTkuY2VyMIGUBgNVHR8EgYwwgYkwP6A9oDuGOWh0dHA6Ly93d3cu
ZHAua2V5ZGlzay5ydS9jZHAvMTIxMzAvYXN0cmFsLTEyMTMwLTIwMTluLmNybDBG
oESgQoZAaHR0cDovL3d3dy5kcC10ZW5kZXIua2V5ZGlzay5ydS9jZHAvMTIxMzAv
YXN0cmFsLTEyMTMwLTIwMTluLmNybDCCAV8GA1UdIwSCAVYwggFSgBRUtWkZe+8g
dBP+30lF7g8Cs+eKzKGCASykggEoMIIBJDEeMBwGCSqGSIb3DQEJARYPZGl0QG1p
bnN2eWF6LnJ1MQswCQYDVQQGEwJSVTEYMBYGA1UECAwPNzcg0JzQvtGB0LrQstCw
MRkwFwYDVQQHDBDQsy4g0JzQvtGB0LrQstCwMS4wLAYDVQQJDCXRg9C70LjRhtCw
INCi0LLQtdGA0YHQutCw0Y8sINC00L7QvCA3MSwwKgYDVQQKDCPQnNC40L3QutC+
0LzRgdCy0Y/Qt9GMINCg0L7RgdGB0LjQuDEYMBYGBSqFA2QBEg0xMDQ3NzAyMDI2
NzAxMRowGAYIKoUDA4EDAQESDDAwNzcxMDQ3NDM3NTEsMCoGA1UEAwwj0JzQuNC9
0LrQvtC80YHQstGP0LfRjCDQoNC+0YHRgdC40LiCCiSj450AAAAAAg8wDAYIKoUD
BwEBAwIFAANBAJWDtsWO3lz9GoGolHezTIdjQho+pQNMLATazCSebny8QVfccZ5U
/dP/9Eopg5upLBN+P/1ynqwknqdZg3kIUMQ=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13"/>
            <mdssi:RelationshipReference SourceId="rId3"/>
            <mdssi:RelationshipReference SourceId="rId7"/>
            <mdssi:RelationshipReference SourceId="rId12"/>
            <mdssi:RelationshipReference SourceId="rId2"/>
            <mdssi:RelationshipReference SourceId="rId1"/>
            <mdssi:RelationshipReference SourceId="rId6"/>
            <mdssi:RelationshipReference SourceId="rId11"/>
            <mdssi:RelationshipReference SourceId="rId5"/>
            <mdssi:RelationshipReference SourceId="rId10"/>
            <mdssi:RelationshipReference SourceId="rId4"/>
            <mdssi:RelationshipReference SourceId="rId9"/>
            <mdssi:RelationshipReference SourceId="rId14"/>
          </Transform>
          <Transform Algorithm="http://www.w3.org/TR/2001/REC-xml-c14n-20010315"/>
        </Transforms>
        <DigestMethod Algorithm="http://www.w3.org/2000/09/xmldsig#sha1"/>
        <DigestValue>JHszosgSdHPTVwAF4/VyDyvtM9I=</DigestValue>
      </Reference>
      <Reference URI="/xl/calcChain.xml?ContentType=application/vnd.openxmlformats-officedocument.spreadsheetml.calcChain+xml">
        <DigestMethod Algorithm="http://www.w3.org/2000/09/xmldsig#sha1"/>
        <DigestValue>yQ9I+W2VDI5SMTsf0tAFS1vB5t4=</DigestValue>
      </Reference>
      <Reference URI="/xl/comments1.xml?ContentType=application/vnd.openxmlformats-officedocument.spreadsheetml.comments+xml">
        <DigestMethod Algorithm="http://www.w3.org/2000/09/xmldsig#sha1"/>
        <DigestValue>0P7JBuKG/WwhCp+8XFs7FyDHSxM=</DigestValue>
      </Reference>
      <Reference URI="/xl/comments2.xml?ContentType=application/vnd.openxmlformats-officedocument.spreadsheetml.comments+xml">
        <DigestMethod Algorithm="http://www.w3.org/2000/09/xmldsig#sha1"/>
        <DigestValue>/XYOcCPQlYMK3fOT8vpe094hUAc=</DigestValue>
      </Reference>
      <Reference URI="/xl/comments3.xml?ContentType=application/vnd.openxmlformats-officedocument.spreadsheetml.comments+xml">
        <DigestMethod Algorithm="http://www.w3.org/2000/09/xmldsig#sha1"/>
        <DigestValue>Qq/IU+1zlX7GUYzloLxxzLPAu5s=</DigestValue>
      </Reference>
      <Reference URI="/xl/drawings/vmlDrawing1.vml?ContentType=application/vnd.openxmlformats-officedocument.vmlDrawing">
        <DigestMethod Algorithm="http://www.w3.org/2000/09/xmldsig#sha1"/>
        <DigestValue>f7MP7/sJM+a7rIzY/irQQpFvTTg=</DigestValue>
      </Reference>
      <Reference URI="/xl/drawings/vmlDrawing2.vml?ContentType=application/vnd.openxmlformats-officedocument.vmlDrawing">
        <DigestMethod Algorithm="http://www.w3.org/2000/09/xmldsig#sha1"/>
        <DigestValue>ygmK4YEhkeViQEIDSqdAwucf2aI=</DigestValue>
      </Reference>
      <Reference URI="/xl/drawings/vmlDrawing3.vml?ContentType=application/vnd.openxmlformats-officedocument.vmlDrawing">
        <DigestMethod Algorithm="http://www.w3.org/2000/09/xmldsig#sha1"/>
        <DigestValue>TAQl8/ApTo3VXzHHRpwQRPc9zks=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fZY85uKo0xtVmPb0IbNIY3iYQog=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oxbmaeN8MDNu2lRVcKaOvhrycak=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qRMFObEC1H3KWdLJvUdo8HQaI8g=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1Hs7624Nfsi1b9TYnkfWeC2YVi4=</DigestValue>
      </Reference>
      <Reference URI="/xl/printerSettings/printerSettings3.bin?ContentType=application/vnd.openxmlformats-officedocument.spreadsheetml.printerSettings">
        <DigestMethod Algorithm="http://www.w3.org/2000/09/xmldsig#sha1"/>
        <DigestValue>1Hs7624Nfsi1b9TYnkfWeC2YVi4=</DigestValue>
      </Reference>
      <Reference URI="/xl/printerSettings/printerSettings4.bin?ContentType=application/vnd.openxmlformats-officedocument.spreadsheetml.printerSettings">
        <DigestMethod Algorithm="http://www.w3.org/2000/09/xmldsig#sha1"/>
        <DigestValue>1Hs7624Nfsi1b9TYnkfWeC2YVi4=</DigestValue>
      </Reference>
      <Reference URI="/xl/printerSettings/printerSettings5.bin?ContentType=application/vnd.openxmlformats-officedocument.spreadsheetml.printerSettings">
        <DigestMethod Algorithm="http://www.w3.org/2000/09/xmldsig#sha1"/>
        <DigestValue>MeRLkZgaMnvnYK5YKsW85ASewUQ=</DigestValue>
      </Reference>
      <Reference URI="/xl/printerSettings/printerSettings6.bin?ContentType=application/vnd.openxmlformats-officedocument.spreadsheetml.printerSettings">
        <DigestMethod Algorithm="http://www.w3.org/2000/09/xmldsig#sha1"/>
        <DigestValue>1Hs7624Nfsi1b9TYnkfWeC2YVi4=</DigestValue>
      </Reference>
      <Reference URI="/xl/printerSettings/printerSettings7.bin?ContentType=application/vnd.openxmlformats-officedocument.spreadsheetml.printerSettings">
        <DigestMethod Algorithm="http://www.w3.org/2000/09/xmldsig#sha1"/>
        <DigestValue>1z2LmzyK/zR77D5Zwc+2O1uBCLg=</DigestValue>
      </Reference>
      <Reference URI="/xl/printerSettings/printerSettings8.bin?ContentType=application/vnd.openxmlformats-officedocument.spreadsheetml.printerSettings">
        <DigestMethod Algorithm="http://www.w3.org/2000/09/xmldsig#sha1"/>
        <DigestValue>1z2LmzyK/zR77D5Zwc+2O1uBCLg=</DigestValue>
      </Reference>
      <Reference URI="/xl/sharedStrings.xml?ContentType=application/vnd.openxmlformats-officedocument.spreadsheetml.sharedStrings+xml">
        <DigestMethod Algorithm="http://www.w3.org/2000/09/xmldsig#sha1"/>
        <DigestValue>LLfwaDmpx5Sj+PLV2pI2SSMzJvg=</DigestValue>
      </Reference>
      <Reference URI="/xl/styles.xml?ContentType=application/vnd.openxmlformats-officedocument.spreadsheetml.styles+xml">
        <DigestMethod Algorithm="http://www.w3.org/2000/09/xmldsig#sha1"/>
        <DigestValue>Q6wYzuRZN/U9MXYTm/IIk6KOJbU=</DigestValue>
      </Reference>
      <Reference URI="/xl/theme/theme1.xml?ContentType=application/vnd.openxmlformats-officedocument.theme+xml">
        <DigestMethod Algorithm="http://www.w3.org/2000/09/xmldsig#sha1"/>
        <DigestValue>VdWDcGSSpxaVBhQ1dK/ly39pen8=</DigestValue>
      </Reference>
      <Reference URI="/xl/workbook.xml?ContentType=application/vnd.openxmlformats-officedocument.spreadsheetml.sheet.main+xml">
        <DigestMethod Algorithm="http://www.w3.org/2000/09/xmldsig#sha1"/>
        <DigestValue>Qo7wj5InMmzC50Zm1c50sk1o7O4=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x3OS0O1Zv90RqYPQ04JCQKrQR8U=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vHURIvReB/YdDUDY/VxE5RHmYOY=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ZD7NY6ViUykzGV4KbYRAtssFlWY=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cUy8FHYIM3oupUCrlpEw5ddU3dI=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pRTIgt3ZCwCHdZOTjQ1jGIvjSb8=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yMhQTw9PBMCmGwuuB9JTPShwImc=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evqmqFUdbvaL3aMipGrmdpdWthI=</DigestValue>
      </Reference>
      <Reference URI="/xl/worksheets/sheet1.xml?ContentType=application/vnd.openxmlformats-officedocument.spreadsheetml.worksheet+xml">
        <DigestMethod Algorithm="http://www.w3.org/2000/09/xmldsig#sha1"/>
        <DigestValue>2m8l6xJTbFUXVEyFLGQaq01sACY=</DigestValue>
      </Reference>
      <Reference URI="/xl/worksheets/sheet2.xml?ContentType=application/vnd.openxmlformats-officedocument.spreadsheetml.worksheet+xml">
        <DigestMethod Algorithm="http://www.w3.org/2000/09/xmldsig#sha1"/>
        <DigestValue>R9pMRkpOUxuNGPEJC7tP9CaJgOQ=</DigestValue>
      </Reference>
      <Reference URI="/xl/worksheets/sheet3.xml?ContentType=application/vnd.openxmlformats-officedocument.spreadsheetml.worksheet+xml">
        <DigestMethod Algorithm="http://www.w3.org/2000/09/xmldsig#sha1"/>
        <DigestValue>e8+3ZWe+vL7q7qrSnJDIl1QUEhg=</DigestValue>
      </Reference>
      <Reference URI="/xl/worksheets/sheet4.xml?ContentType=application/vnd.openxmlformats-officedocument.spreadsheetml.worksheet+xml">
        <DigestMethod Algorithm="http://www.w3.org/2000/09/xmldsig#sha1"/>
        <DigestValue>xykOjXLSnycyxkJONqtqjJqrGqA=</DigestValue>
      </Reference>
      <Reference URI="/xl/worksheets/sheet5.xml?ContentType=application/vnd.openxmlformats-officedocument.spreadsheetml.worksheet+xml">
        <DigestMethod Algorithm="http://www.w3.org/2000/09/xmldsig#sha1"/>
        <DigestValue>WHSERZ7HAAX38nLnByBATCScKG8=</DigestValue>
      </Reference>
      <Reference URI="/xl/worksheets/sheet6.xml?ContentType=application/vnd.openxmlformats-officedocument.spreadsheetml.worksheet+xml">
        <DigestMethod Algorithm="http://www.w3.org/2000/09/xmldsig#sha1"/>
        <DigestValue>Oxe8kdFNyajm0fFzXPCrhGQFKDA=</DigestValue>
      </Reference>
      <Reference URI="/xl/worksheets/sheet7.xml?ContentType=application/vnd.openxmlformats-officedocument.spreadsheetml.worksheet+xml">
        <DigestMethod Algorithm="http://www.w3.org/2000/09/xmldsig#sha1"/>
        <DigestValue>teeAwspx581Cj7Ep/gCUeQ3N/uE=</DigestValue>
      </Reference>
      <Reference URI="/xl/worksheets/sheet8.xml?ContentType=application/vnd.openxmlformats-officedocument.spreadsheetml.worksheet+xml">
        <DigestMethod Algorithm="http://www.w3.org/2000/09/xmldsig#sha1"/>
        <DigestValue>pmvAWjLKhwbzQ8Mzq+7vJi1hRIA=</DigestValue>
      </Reference>
    </Manifest>
    <SignatureProperties>
      <SignatureProperty Id="idSignatureTime" Target="#idPackageSignature">
        <mdssi:SignatureTime>
          <mdssi:Format>YYYY-MM-DDThh:mm:ssTZD</mdssi:Format>
          <mdssi:Value>2020-02-24T04:07:53Z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12.0</OfficeVersion>
          <ApplicationVersion>12.0</ApplicationVersion>
          <Monitors>1</Monitors>
          <HorizontalResolution>1440</HorizontalResolution>
          <VerticalResolution>900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7</vt:i4>
      </vt:variant>
    </vt:vector>
  </HeadingPairs>
  <TitlesOfParts>
    <vt:vector size="15" baseType="lpstr">
      <vt:lpstr>Лист1</vt:lpstr>
      <vt:lpstr>Лист2</vt:lpstr>
      <vt:lpstr>Листы3-5</vt:lpstr>
      <vt:lpstr>Листы12-14</vt:lpstr>
      <vt:lpstr>Листы15-18</vt:lpstr>
      <vt:lpstr>Листы6-11 ГП</vt:lpstr>
      <vt:lpstr>НВВ долгоср</vt:lpstr>
      <vt:lpstr>подконтр 2020-2022</vt:lpstr>
      <vt:lpstr>'Листы12-14'!Заголовки_для_печати</vt:lpstr>
      <vt:lpstr>'Листы15-18'!Заголовки_для_печати</vt:lpstr>
      <vt:lpstr>'Листы3-5'!Заголовки_для_печати</vt:lpstr>
      <vt:lpstr>'Листы6-11 ГП'!Заголовки_для_печати</vt:lpstr>
      <vt:lpstr>'НВВ долгоср'!Заголовки_для_печати</vt:lpstr>
      <vt:lpstr>'НВВ долгоср'!Область_печати</vt:lpstr>
      <vt:lpstr>'подконтр 2020-2022'!Область_печати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yulya yaroshenko</dc:creator>
  <cp:lastModifiedBy>User</cp:lastModifiedBy>
  <cp:lastPrinted>2020-03-05T02:46:08Z</cp:lastPrinted>
  <dcterms:created xsi:type="dcterms:W3CDTF">2004-09-19T06:34:55Z</dcterms:created>
  <dcterms:modified xsi:type="dcterms:W3CDTF">2020-02-24T04:07:33Z</dcterms:modified>
</cp:coreProperties>
</file>