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Override PartName="/xl/worksheets/sheet6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5055" windowWidth="15300" windowHeight="3900" activeTab="4"/>
  </bookViews>
  <sheets>
    <sheet name="Лист1" sheetId="3" r:id="rId1"/>
    <sheet name="Лист2" sheetId="4" r:id="rId2"/>
    <sheet name="Листы3-5" sheetId="5" r:id="rId3"/>
    <sheet name="Листы12-14" sheetId="7" r:id="rId4"/>
    <sheet name="Листы15-18" sheetId="8" r:id="rId5"/>
    <sheet name="Листы6-11 ГП" sheetId="6" r:id="rId6"/>
  </sheets>
  <externalReferences>
    <externalReference r:id="rId7"/>
  </externalReferences>
  <definedNames>
    <definedName name="_xlnm.Print_Titles" localSheetId="3">'Листы12-14'!$7:$8</definedName>
    <definedName name="_xlnm.Print_Titles" localSheetId="4">'Листы15-18'!$10:$13</definedName>
    <definedName name="_xlnm.Print_Titles" localSheetId="2">'Листы3-5'!$8:$9</definedName>
    <definedName name="_xlnm.Print_Titles" localSheetId="5">'Листы6-11 ГП'!$7:$8</definedName>
  </definedNames>
  <calcPr calcId="145621"/>
</workbook>
</file>

<file path=xl/calcChain.xml><?xml version="1.0" encoding="utf-8"?>
<calcChain xmlns="http://schemas.openxmlformats.org/spreadsheetml/2006/main">
  <c r="CM49" i="8" l="1"/>
  <c r="CM48" i="8"/>
  <c r="CM51" i="8"/>
  <c r="DI48" i="8"/>
  <c r="CX48" i="8"/>
  <c r="DI51" i="8"/>
  <c r="CX51" i="8"/>
  <c r="BQ51" i="8"/>
  <c r="BQ74" i="8"/>
  <c r="BQ72" i="8"/>
  <c r="DI74" i="8"/>
  <c r="CX74" i="8"/>
  <c r="DI72" i="8"/>
  <c r="CX72" i="8"/>
  <c r="CM73" i="8"/>
  <c r="CB73" i="8"/>
  <c r="CX30" i="5" l="1"/>
  <c r="CX50" i="5" l="1"/>
  <c r="CB50" i="5"/>
  <c r="CX57" i="5"/>
  <c r="BF57" i="5"/>
  <c r="CX55" i="5"/>
  <c r="CB55" i="5"/>
  <c r="BF55" i="5"/>
  <c r="BF50" i="5"/>
  <c r="CB22" i="7"/>
  <c r="CX22" i="7"/>
  <c r="CB23" i="7"/>
  <c r="CX23" i="7"/>
  <c r="BF23" i="7"/>
  <c r="BF22" i="7"/>
  <c r="CB57" i="5" l="1"/>
  <c r="CX68" i="5"/>
  <c r="CX48" i="7" l="1"/>
  <c r="CB48" i="7"/>
  <c r="BF48" i="7"/>
  <c r="CX10" i="7"/>
  <c r="BF10" i="7"/>
  <c r="DI73" i="8" l="1"/>
  <c r="CX73" i="8"/>
  <c r="BF59" i="7" l="1"/>
  <c r="BF60" i="7" s="1"/>
  <c r="CB56" i="5" l="1"/>
  <c r="BF56" i="5"/>
  <c r="BF47" i="5"/>
  <c r="BQ73" i="8" l="1"/>
  <c r="CB66" i="7"/>
  <c r="CB67" i="7" s="1"/>
  <c r="CX74" i="7"/>
  <c r="CX66" i="7"/>
  <c r="BF66" i="7"/>
  <c r="CB59" i="7"/>
  <c r="CX59" i="7"/>
  <c r="CB49" i="7"/>
  <c r="BF49" i="7"/>
  <c r="CX67" i="7" l="1"/>
  <c r="BF67" i="7"/>
  <c r="CX56" i="5"/>
  <c r="CB60" i="7" l="1"/>
  <c r="CX60" i="7"/>
  <c r="CB44" i="7" l="1"/>
  <c r="CX47" i="5"/>
  <c r="CB47" i="5"/>
  <c r="BF73" i="8"/>
  <c r="CX44" i="7"/>
  <c r="BF44" i="7"/>
  <c r="CB11" i="8"/>
  <c r="CX11" i="8"/>
  <c r="BF11" i="8"/>
  <c r="CB10" i="8"/>
  <c r="CX10" i="8"/>
  <c r="BF10" i="8"/>
  <c r="CB8" i="7"/>
  <c r="CX8" i="7"/>
  <c r="BF8" i="7"/>
  <c r="CB7" i="7"/>
  <c r="CX7" i="7"/>
  <c r="BF7" i="7"/>
  <c r="CB8" i="6"/>
  <c r="CX8" i="6"/>
  <c r="BF8" i="6"/>
  <c r="CB7" i="6"/>
  <c r="CX7" i="6"/>
  <c r="BF7" i="6"/>
  <c r="BF74" i="7"/>
  <c r="CB74" i="7" l="1"/>
  <c r="CX49" i="7"/>
</calcChain>
</file>

<file path=xl/comments1.xml><?xml version="1.0" encoding="utf-8"?>
<comments xmlns="http://schemas.openxmlformats.org/spreadsheetml/2006/main">
  <authors>
    <author>User</author>
  </authors>
  <commentList>
    <comment ref="CB12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Таблица П1.15-2 п.18</t>
        </r>
      </text>
    </comment>
    <comment ref="CB54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Таблица П1.15-2 п.6
</t>
        </r>
      </text>
    </comment>
    <comment ref="CB5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Таблица П1.15-2 п.10 (ремонты)</t>
        </r>
      </text>
    </comment>
    <comment ref="CB7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Таблица П1.16.2 п.2.12. (передача+сбыт)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F1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В том числе ВЭУ</t>
        </r>
      </text>
    </comment>
    <comment ref="CB4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Таблица П.1.15.1 п. 15</t>
        </r>
      </text>
    </comment>
    <comment ref="CB48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Таблица П1.15.1 п.4</t>
        </r>
      </text>
    </comment>
    <comment ref="BF5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П1.21.1 п.8</t>
        </r>
      </text>
    </comment>
    <comment ref="CB5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п. 8 Таблица П1.21.1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BF72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Ставка за электрическую энергию</t>
        </r>
      </text>
    </comment>
    <comment ref="BF74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Ставка за мощность</t>
        </r>
      </text>
    </comment>
  </commentList>
</comments>
</file>

<file path=xl/sharedStrings.xml><?xml version="1.0" encoding="utf-8"?>
<sst xmlns="http://schemas.openxmlformats.org/spreadsheetml/2006/main" count="809" uniqueCount="440">
  <si>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</si>
  <si>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</si>
  <si>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</si>
  <si>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</si>
  <si>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</si>
  <si>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</si>
  <si>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</si>
  <si>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</si>
  <si>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</si>
  <si>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</si>
  <si>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</si>
  <si>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</si>
  <si>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</si>
  <si>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</si>
  <si>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</si>
  <si>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</si>
  <si>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</si>
  <si>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</si>
  <si>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</si>
  <si>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</si>
  <si>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</si>
  <si>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</si>
  <si>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</si>
  <si>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</si>
  <si>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</si>
  <si>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</si>
  <si>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</si>
  <si>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</si>
  <si>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</si>
  <si>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</si>
  <si>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</si>
  <si>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</si>
  <si>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Предложения</t>
  </si>
  <si>
    <t>Показатели,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</si>
  <si>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</si>
  <si>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</si>
  <si>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</si>
  <si>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</si>
  <si>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</si>
  <si>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</si>
  <si>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</si>
  <si>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</si>
  <si>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</si>
  <si>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</si>
  <si>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</si>
  <si>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</si>
  <si>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</si>
  <si>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</si>
  <si>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</si>
  <si>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</si>
  <si>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</si>
  <si>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</si>
  <si>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</si>
  <si>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</si>
  <si>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</si>
  <si>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</si>
  <si>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</si>
  <si>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</si>
  <si>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</si>
  <si>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</si>
  <si>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</si>
  <si>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</si>
  <si>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</si>
  <si>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</si>
  <si>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</si>
  <si>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</si>
  <si>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</si>
  <si>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</si>
  <si>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</si>
  <si>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</si>
  <si>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</si>
  <si>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</si>
  <si>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</si>
  <si>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</si>
  <si>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</si>
  <si>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</si>
  <si>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</si>
  <si>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</si>
  <si>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</si>
  <si>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</si>
  <si>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</si>
  <si>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</si>
  <si>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</si>
  <si>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</si>
  <si>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</si>
  <si>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</si>
  <si>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</si>
  <si>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</si>
  <si>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</si>
  <si>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</si>
  <si>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</si>
  <si>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</si>
  <si>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</si>
  <si>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</si>
  <si>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</si>
  <si>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</si>
  <si>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</si>
  <si>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</si>
  <si>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</si>
  <si>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</si>
  <si>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</si>
  <si>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</si>
  <si>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</si>
  <si>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</si>
  <si>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</si>
  <si>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</si>
  <si>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</si>
  <si>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</si>
  <si>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</si>
  <si>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</si>
  <si>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</si>
  <si>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</si>
  <si>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</si>
  <si>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</si>
  <si>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</si>
  <si>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</si>
  <si>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</si>
  <si>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</si>
  <si>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</si>
  <si>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</si>
  <si>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</si>
  <si>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</si>
  <si>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</si>
  <si>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</si>
  <si>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</si>
  <si>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  <charset val="204"/>
      </rPr>
      <t>2</t>
    </r>
  </si>
  <si>
    <r>
      <t>Заявленная мощность</t>
    </r>
    <r>
      <rPr>
        <vertAlign val="superscript"/>
        <sz val="12"/>
        <rFont val="Times New Roman"/>
        <family val="1"/>
        <charset val="204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</si>
  <si>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  <charset val="204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</si>
  <si>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  <charset val="204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</si>
  <si>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  <charset val="204"/>
      </rPr>
      <t>4</t>
    </r>
  </si>
  <si>
    <r>
      <t>и реализацией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</si>
  <si>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</si>
  <si>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</si>
  <si>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  <r>
      <rPr>
        <vertAlign val="superscript"/>
        <sz val="12"/>
        <rFont val="Times New Roman"/>
        <family val="1"/>
        <charset val="204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</si>
  <si>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  <charset val="204"/>
      </rPr>
      <t>3</t>
    </r>
  </si>
  <si>
    <r>
      <t>единицу</t>
    </r>
    <r>
      <rPr>
        <vertAlign val="superscript"/>
        <sz val="12"/>
        <rFont val="Times New Roman"/>
        <family val="1"/>
        <charset val="204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</si>
  <si>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</si>
  <si>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</si>
  <si>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</si>
  <si>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</si>
  <si>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</si>
  <si>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</si>
  <si>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</si>
  <si>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  <charset val="204"/>
      </rPr>
      <t>2</t>
    </r>
  </si>
  <si>
    <t>Приложение № 3</t>
  </si>
  <si>
    <t>Раздел 2. Основные показатели деятельности гарантирующих поставщиков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</si>
  <si>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</si>
  <si>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</si>
  <si>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</si>
  <si>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</si>
  <si>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</si>
  <si>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</si>
  <si>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</si>
  <si>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</si>
  <si>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</si>
  <si>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</si>
  <si>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</si>
  <si>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</si>
  <si>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</si>
  <si>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</si>
  <si>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</si>
  <si>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</si>
  <si>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</si>
  <si>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</si>
  <si>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</si>
  <si>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</si>
  <si>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</si>
  <si>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</si>
  <si>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</si>
  <si>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</si>
  <si>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</si>
  <si>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</si>
  <si>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</si>
  <si>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</si>
  <si>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</si>
  <si>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</si>
  <si>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</si>
  <si>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</si>
  <si>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</si>
  <si>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</si>
  <si>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</si>
  <si>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</si>
  <si>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</si>
  <si>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</si>
  <si>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</si>
  <si>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</si>
  <si>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</si>
  <si>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</si>
  <si>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</si>
  <si>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</si>
  <si>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</si>
  <si>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</si>
  <si>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</si>
  <si>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</si>
  <si>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</si>
  <si>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</si>
  <si>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</si>
  <si>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</si>
  <si>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</si>
  <si>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</si>
  <si>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</si>
  <si>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</si>
  <si>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</si>
  <si>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</si>
  <si>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</si>
  <si>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</si>
  <si>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</si>
  <si>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</si>
  <si>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</si>
  <si>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</si>
  <si>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</si>
  <si>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</si>
  <si>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</si>
  <si>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</si>
  <si>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</si>
  <si>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</si>
  <si>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</si>
  <si>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</si>
  <si>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</si>
  <si>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</si>
  <si>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</si>
  <si>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</si>
  <si>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</si>
  <si>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</si>
  <si>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</si>
  <si>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</si>
  <si>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</si>
  <si>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</si>
  <si>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</si>
  <si>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</si>
  <si>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</si>
  <si>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</si>
  <si>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</si>
  <si>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</si>
  <si>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</si>
  <si>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</si>
  <si>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</si>
  <si>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</si>
  <si>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</si>
  <si>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</si>
  <si>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</si>
  <si>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</si>
  <si>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</si>
  <si>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</si>
  <si>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</si>
  <si>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</si>
  <si>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</si>
  <si>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</si>
  <si>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</si>
  <si>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</si>
  <si>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</si>
  <si>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</si>
  <si>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</si>
  <si>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</si>
  <si>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</si>
  <si>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</si>
  <si>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</si>
  <si>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</si>
  <si>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</si>
  <si>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</si>
  <si>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</si>
  <si>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</si>
  <si>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</si>
  <si>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</si>
  <si>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</si>
  <si>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</si>
  <si>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</si>
  <si>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</si>
  <si>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</si>
  <si>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</si>
  <si>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</si>
  <si>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</si>
  <si>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</si>
  <si>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</si>
  <si>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</si>
  <si>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</si>
  <si>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</si>
  <si>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</si>
  <si>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</si>
  <si>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</si>
  <si>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</si>
  <si>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</si>
  <si>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</si>
  <si>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</si>
  <si>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</si>
  <si>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</si>
  <si>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</si>
  <si>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</si>
  <si>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</si>
  <si>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</si>
  <si>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</si>
  <si>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</si>
  <si>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</si>
  <si>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</si>
  <si>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</si>
  <si>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</si>
  <si>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</si>
  <si>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</si>
  <si>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</si>
  <si>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</si>
  <si>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</si>
  <si>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</si>
  <si>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</si>
  <si>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</si>
  <si>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</si>
  <si>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</si>
  <si>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</si>
  <si>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</si>
  <si>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</si>
  <si>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</si>
  <si>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</si>
  <si>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</si>
  <si>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</si>
  <si>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</si>
  <si>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</si>
  <si>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</si>
  <si>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</si>
  <si>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</si>
  <si>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</si>
  <si>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</si>
  <si>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</si>
  <si>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</si>
  <si>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</si>
  <si>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</si>
  <si>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</si>
  <si>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</si>
  <si>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</si>
  <si>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</si>
  <si>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</si>
  <si>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</si>
  <si>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</si>
  <si>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</si>
  <si>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</si>
  <si>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</si>
  <si>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</si>
  <si>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</si>
  <si>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</si>
  <si>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</si>
  <si>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</si>
  <si>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</si>
  <si>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</si>
  <si>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</si>
  <si>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</si>
  <si>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</si>
  <si>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</si>
  <si>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</si>
  <si>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</si>
  <si>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</si>
  <si>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</si>
  <si>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</si>
  <si>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</si>
  <si>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</si>
  <si>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</si>
  <si>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</si>
  <si>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</si>
  <si>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</si>
  <si>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</si>
  <si>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</si>
  <si>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</si>
  <si>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</si>
  <si>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</si>
  <si>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</si>
  <si>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</si>
  <si>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</si>
  <si>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</si>
  <si>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</si>
  <si>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</si>
  <si>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</si>
  <si>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</si>
  <si>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руб./тыс. кВт·ч</t>
  </si>
  <si>
    <t>в том числе топливная составляющая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</si>
  <si>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</si>
  <si>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</si>
  <si>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</si>
  <si>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</si>
  <si>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</si>
  <si>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</si>
  <si>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</si>
  <si>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</si>
  <si>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</si>
  <si>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</si>
  <si>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</si>
  <si>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</si>
  <si>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</si>
  <si>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</si>
  <si>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</si>
  <si>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</si>
  <si>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</si>
  <si>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</si>
  <si>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</si>
  <si>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</si>
  <si>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</si>
  <si>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  <charset val="204"/>
      </rPr>
      <t>2</t>
    </r>
  </si>
  <si>
    <r>
      <t>7,0—13,0 кг/см</t>
    </r>
    <r>
      <rPr>
        <vertAlign val="superscript"/>
        <sz val="12"/>
        <rFont val="Times New Roman"/>
        <family val="1"/>
        <charset val="204"/>
      </rPr>
      <t>2</t>
    </r>
  </si>
  <si>
    <r>
      <t>2,5—7,0 кг/см</t>
    </r>
    <r>
      <rPr>
        <vertAlign val="superscript"/>
        <sz val="12"/>
        <rFont val="Times New Roman"/>
        <family val="1"/>
        <charset val="204"/>
      </rPr>
      <t>2</t>
    </r>
  </si>
  <si>
    <r>
      <t>&gt;13 кг/см</t>
    </r>
    <r>
      <rPr>
        <vertAlign val="superscript"/>
        <sz val="12"/>
        <rFont val="Times New Roman"/>
        <family val="1"/>
        <charset val="204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</si>
  <si>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</si>
  <si>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</si>
  <si>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</si>
  <si>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</si>
  <si>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</si>
  <si>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</si>
  <si>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  <charset val="204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</si>
  <si>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  <charset val="204"/>
      </rPr>
      <t>3</t>
    </r>
  </si>
  <si>
    <t>разделы 9, 10, 12, 13, 14 не заполняются.</t>
  </si>
  <si>
    <t xml:space="preserve"> на</t>
  </si>
  <si>
    <t>(тарифа на производство, передачу и сбыт электрической энергии в Октябрьском энергоузле)</t>
  </si>
  <si>
    <t>РОССИЯ, КАМЧАТСКИЙ КРАЙ, Г. ПЕТРОПАВЛОВСК-КАМЧАТСКИЙ, УЛ. ТОПОРКОВА, Д.9/3, ОФ. 6</t>
  </si>
  <si>
    <t>4101090167</t>
  </si>
  <si>
    <t>410101001</t>
  </si>
  <si>
    <t>ПИСКУНОВА ИРИНА ИВАНОВНА</t>
  </si>
  <si>
    <t>8(4152) 228-000</t>
  </si>
  <si>
    <t>тыс. т.у.т.</t>
  </si>
  <si>
    <t>Акционерное общество "Камчатские электрические сети им. И.А. Пискунова"</t>
  </si>
  <si>
    <t>(АО "КЭС")</t>
  </si>
  <si>
    <t xml:space="preserve"> АКЦИОНЕРНОЕ ОБЩЕСТВО "КАМЧАТСКИЕ ЭЛЕКТРИЧЕСКИЕ СЕТИ ИМ. И.А. ПИСКУНОВА"</t>
  </si>
  <si>
    <t>АО "КЭС"</t>
  </si>
  <si>
    <t>8(4152) 228-000, 8(41532) 22471</t>
  </si>
  <si>
    <t xml:space="preserve">Программа энергосбережения и повышения энергетической эффективности Акционерного общества "Камчатские электрические сети им. И.А. Пискунова"на 2016 - 2018 г.г., утверждена Генеральным директором АО «КЭС» 31.01.2017 г. </t>
  </si>
  <si>
    <t>**</t>
  </si>
  <si>
    <t xml:space="preserve"> ** Региональной службой показатель не утвержден</t>
  </si>
  <si>
    <t xml:space="preserve">цена на электрическую энергию </t>
  </si>
  <si>
    <t xml:space="preserve">цена на генерирующую мощность </t>
  </si>
  <si>
    <t>Коллективный договор АО "КЭС" на 2018 - 2020 годы, срок действия 3 года</t>
  </si>
  <si>
    <t>***</t>
  </si>
  <si>
    <t xml:space="preserve"> *** АО "КЭС" является субъектом малого предпринимательства, промежуточная отчетность не ведется</t>
  </si>
  <si>
    <t>РСТ не утверждено</t>
  </si>
  <si>
    <t>2019</t>
  </si>
  <si>
    <t xml:space="preserve"> kamelcety@mail.ru, semchevaIV@yandex.ru </t>
  </si>
  <si>
    <t>за 2017 год</t>
  </si>
  <si>
    <t>утвержденные на 2018 г.</t>
  </si>
  <si>
    <t>на 2019 г.</t>
  </si>
  <si>
    <t>Программа энергосбережения и повышения энергетической эффективности Акционерного общества "Камчатские электрические сети им. И.А. Пискунова"на 2016 - 2018 г.г., утверждена Генеральным директором АО «КЭС» 31.01.2017 г.</t>
  </si>
  <si>
    <t>Коллективный договор АО "КЭС" на 2015 - 2017 годы, утвержден генеральным директором 01.01.2012 г., срок действия 3 года</t>
  </si>
  <si>
    <t>Инвестиционная программа АО "КЭС" на 2017 г. утверждена постановлением РСТ №543 от 14.08.2017</t>
  </si>
  <si>
    <t>Инвестиционная программа АО "КЭС" на 2018 г. утверждена постановлением РСТ №544 от 14.08.2017</t>
  </si>
  <si>
    <t>Инвестиционная программа АО "КЭС" на 2019 г. утверждена постановлением РСТ №544 от 14.08.2017, письмом АО "КЭС" от 15.03.2018 № ис-111 в РСТ подана откорректированная инвестиционная программа на 2018-2020 гг., 21.03.2018 г. принята к рассмотрению РСТ (уведомление № 90.01-07/55 от 21.03.2018)</t>
  </si>
  <si>
    <t>45279/35503</t>
  </si>
  <si>
    <t xml:space="preserve">Программа энергосбережения и повышения энергетической эффективности Акционерного общества "Камчатские электрические сети им. И.А. Пискунова"на 2019 - 2021 г.г., утверждена Генеральным директором АО «КЭС» 31.01.2017 г. </t>
  </si>
  <si>
    <t>9588/11845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</si>
</sst>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00"/>
    <numFmt numFmtId="166" formatCode="#,##0.0000"/>
    <numFmt numFmtId="167" formatCode="#,##0.0"/>
  </numFmts>
  <fonts count="15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 vertical="top"/>
    </xf>
    <xf numFmtId="3" fontId="1" fillId="0" borderId="0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3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3" xfId="0" applyFont="1" applyBorder="1" applyAlignment="1">
      <alignment horizontal="center" vertical="top"/>
    </xf>
    <xf numFmtId="165" fontId="1" fillId="0" borderId="0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7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7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3" fontId="10" fillId="2" borderId="0" xfId="0" applyNumberFormat="1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3" fontId="1" fillId="2" borderId="0" xfId="0" applyNumberFormat="1" applyFont="1" applyFill="1" applyBorder="1" applyAlignment="1">
      <alignment horizontal="center" vertical="top"/>
    </xf>
    <xf numFmtId="14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4" fontId="1" fillId="0" borderId="3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165" fontId="1" fillId="2" borderId="0" xfId="0" applyNumberFormat="1" applyFont="1" applyFill="1" applyBorder="1" applyAlignment="1">
      <alignment horizontal="center" vertical="top"/>
    </xf>
    <xf numFmtId="165" fontId="1" fillId="2" borderId="0" xfId="0" applyNumberFormat="1" applyFont="1" applyFill="1" applyBorder="1" applyAlignment="1">
      <alignment horizontal="center" vertical="top" wrapText="1"/>
    </xf>
    <xf numFmtId="4" fontId="1" fillId="2" borderId="0" xfId="0" applyNumberFormat="1" applyFont="1" applyFill="1" applyBorder="1" applyAlignment="1">
      <alignment horizontal="center" vertical="top"/>
    </xf>
    <xf numFmtId="165" fontId="11" fillId="2" borderId="0" xfId="0" applyNumberFormat="1" applyFont="1" applyFill="1" applyBorder="1" applyAlignment="1">
      <alignment horizontal="center" vertical="top" wrapText="1"/>
    </xf>
    <xf numFmtId="165" fontId="10" fillId="2" borderId="0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166" fontId="1" fillId="2" borderId="0" xfId="0" applyNumberFormat="1" applyFont="1" applyFill="1" applyBorder="1" applyAlignment="1">
      <alignment horizontal="center" vertical="top"/>
    </xf>
    <xf numFmtId="2" fontId="10" fillId="2" borderId="0" xfId="0" applyNumberFormat="1" applyFont="1" applyFill="1" applyBorder="1" applyAlignment="1">
      <alignment horizontal="center" vertical="top" wrapText="1"/>
    </xf>
    <xf numFmtId="164" fontId="10" fillId="2" borderId="0" xfId="0" applyNumberFormat="1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3" fontId="10" fillId="2" borderId="0" xfId="0" applyNumberFormat="1" applyFont="1" applyFill="1" applyBorder="1" applyAlignment="1">
      <alignment horizontal="center" vertical="distributed" wrapText="1"/>
    </xf>
    <xf numFmtId="0" fontId="1" fillId="2" borderId="0" xfId="0" applyNumberFormat="1" applyFont="1" applyFill="1" applyBorder="1" applyAlignment="1">
      <alignment horizontal="center" vertical="top"/>
    </xf>
    <xf numFmtId="3" fontId="2" fillId="2" borderId="0" xfId="0" applyNumberFormat="1" applyFont="1" applyFill="1" applyBorder="1" applyAlignment="1">
      <alignment horizontal="justify" vertical="top" wrapText="1"/>
    </xf>
    <xf numFmtId="0" fontId="8" fillId="2" borderId="0" xfId="0" applyFont="1" applyFill="1" applyBorder="1" applyAlignment="1">
      <alignment horizontal="left" vertical="top"/>
    </xf>
    <xf numFmtId="167" fontId="1" fillId="2" borderId="0" xfId="0" applyNumberFormat="1" applyFont="1" applyFill="1" applyBorder="1" applyAlignment="1">
      <alignment horizontal="center" vertical="top"/>
    </xf>
    <xf numFmtId="3" fontId="11" fillId="2" borderId="0" xfId="0" applyNumberFormat="1" applyFont="1" applyFill="1" applyBorder="1" applyAlignment="1">
      <alignment horizontal="justify" vertical="top"/>
    </xf>
    <xf numFmtId="3" fontId="10" fillId="2" borderId="0" xfId="0" applyNumberFormat="1" applyFont="1" applyFill="1" applyBorder="1" applyAlignment="1">
      <alignment horizontal="center" vertical="justify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69;&#1057;-&#1088;&#1072;&#1073;.&#1089;&#1090;&#1086;&#1083;/&#1056;&#1072;&#1089;&#1095;&#1077;&#1090;%20&#1090;&#1072;&#1088;&#1080;&#1092;&#1086;&#1074;/&#1058;&#1072;&#1088;&#1080;&#1092;&#1099;%202019%20&#1075;/&#1054;&#1082;&#1090;&#1103;&#1073;&#1088;&#1100;&#1089;&#1082;&#1080;&#1081;%202019%20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Сводный расчет"/>
      <sheetName val="Расчет ср. уровня"/>
      <sheetName val="27"/>
      <sheetName val="Прил.1"/>
      <sheetName val="П1.1.1 - 1.1.2"/>
      <sheetName val="П1.2.1"/>
      <sheetName val="П1.2.2"/>
      <sheetName val="3"/>
      <sheetName val="П1.4"/>
      <sheetName val="П1.5"/>
      <sheetName val="6а"/>
      <sheetName val="6б (2017)"/>
      <sheetName val="6б (2018)"/>
      <sheetName val="6б (2019)"/>
      <sheetName val="6б (1 пг)"/>
      <sheetName val="6б (2 пг)"/>
      <sheetName val="6б (1кв 2018)"/>
      <sheetName val="9"/>
      <sheetName val="10"/>
      <sheetName val="11"/>
      <sheetName val="12"/>
      <sheetName val="15"/>
      <sheetName val="15 -1"/>
      <sheetName val="15 -1-1"/>
      <sheetName val="15 -1-2"/>
      <sheetName val="15-2"/>
      <sheetName val="15-2-1"/>
      <sheetName val="15-2-2"/>
      <sheetName val="16"/>
      <sheetName val="16-1"/>
      <sheetName val="16-1-1"/>
      <sheetName val="16-1-2"/>
      <sheetName val="16-2"/>
      <sheetName val="16-2-1"/>
      <sheetName val="16-2-2"/>
      <sheetName val="17"/>
      <sheetName val="17-1"/>
      <sheetName val="17-1-1"/>
      <sheetName val="17-1-2"/>
      <sheetName val="17-2"/>
      <sheetName val="17-2-1"/>
      <sheetName val="17-2-2"/>
      <sheetName val="аморт 7-8"/>
      <sheetName val="аморт 9"/>
      <sheetName val="18"/>
      <sheetName val="18.1"/>
      <sheetName val="18.2"/>
      <sheetName val="20"/>
      <sheetName val="20-1"/>
      <sheetName val="20-1-1"/>
      <sheetName val="20-1-2"/>
      <sheetName val="20-2"/>
      <sheetName val="20-2-1"/>
      <sheetName val="20-2-2"/>
      <sheetName val="20.1-5 ф 2017"/>
      <sheetName val="20.1-5 п 2018-19"/>
      <sheetName val="21 (2)"/>
      <sheetName val="21.1-5"/>
      <sheetName val="22 ГЕНЕРАЦИЯ"/>
      <sheetName val="23"/>
      <sheetName val="24"/>
      <sheetName val="25"/>
      <sheetName val="26"/>
      <sheetName val="1.29"/>
      <sheetName val="Прил.2"/>
      <sheetName val="2.1"/>
      <sheetName val="2.2"/>
      <sheetName val="Лист1 (2)"/>
      <sheetName val="1"/>
      <sheetName val="2-1"/>
      <sheetName val="2-2 доп."/>
      <sheetName val="4"/>
      <sheetName val="5 доп."/>
      <sheetName val="5 Мощность"/>
      <sheetName val="15 (доп)"/>
      <sheetName val="Кредит"/>
      <sheetName val="Хознужды"/>
      <sheetName val="Инвестиции"/>
      <sheetName val="Амортиз"/>
      <sheetName val="Приложение 2"/>
      <sheetName val="Пояснит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72">
          <cell r="S72">
            <v>104775.98474876098</v>
          </cell>
          <cell r="T72">
            <v>123188.09150265848</v>
          </cell>
        </row>
        <row r="73">
          <cell r="S73">
            <v>12.664864984774015</v>
          </cell>
          <cell r="T73">
            <v>10.504725067895777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DS19"/>
  <sheetViews>
    <sheetView zoomScaleNormal="100" workbookViewId="0">
      <selection activeCell="BK14" sqref="BK14:CB14"/>
    </sheetView>
  </sheetViews>
  <sheetFormatPr defaultColWidth="1.140625" defaultRowHeight="15.75" x14ac:dyDescent="0.25"/>
  <cols>
    <col min="1" max="16384" width="1.140625" style="1"/>
  </cols>
  <sheetData>
    <row r="1" spans="1:123" s="2" customFormat="1" ht="11.25" x14ac:dyDescent="0.2">
      <c r="DS1" s="3" t="s">
        <v>0</v>
      </c>
    </row>
    <row r="2" spans="1:123" s="2" customFormat="1" ht="11.25" x14ac:dyDescent="0.2">
      <c r="DS2" s="3" t="s">
        <v>1</v>
      </c>
    </row>
    <row r="3" spans="1:123" s="2" customFormat="1" ht="11.25" x14ac:dyDescent="0.2">
      <c r="DS3" s="3" t="s">
        <v>2</v>
      </c>
    </row>
    <row r="4" spans="1:123" s="2" customFormat="1" ht="11.25" x14ac:dyDescent="0.2">
      <c r="DS4" s="3" t="s">
        <v>3</v>
      </c>
    </row>
    <row r="10" spans="1:123" s="4" customFormat="1" ht="18.75" x14ac:dyDescent="0.3">
      <c r="A10" s="21" t="s">
        <v>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</row>
    <row r="11" spans="1:123" s="4" customFormat="1" ht="18.75" x14ac:dyDescent="0.3">
      <c r="A11" s="21" t="s">
        <v>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</row>
    <row r="12" spans="1:123" s="4" customFormat="1" ht="18.75" x14ac:dyDescent="0.3">
      <c r="BI12" s="4" t="s">
        <v>406</v>
      </c>
    </row>
    <row r="13" spans="1:123" s="4" customFormat="1" ht="18.75" x14ac:dyDescent="0.3">
      <c r="BI13" s="7" t="s">
        <v>405</v>
      </c>
      <c r="BK13" s="22" t="s">
        <v>427</v>
      </c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D13" s="5" t="s">
        <v>7</v>
      </c>
    </row>
    <row r="14" spans="1:123" s="6" customFormat="1" ht="10.5" x14ac:dyDescent="0.2">
      <c r="BK14" s="20" t="s">
        <v>6</v>
      </c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</row>
    <row r="17" spans="19:105" x14ac:dyDescent="0.25">
      <c r="S17" s="19" t="s">
        <v>413</v>
      </c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</row>
    <row r="18" spans="19:105" s="6" customFormat="1" ht="10.5" x14ac:dyDescent="0.2">
      <c r="S18" s="20" t="s">
        <v>8</v>
      </c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</row>
    <row r="19" spans="19:105" x14ac:dyDescent="0.25">
      <c r="S19" s="19" t="s">
        <v>414</v>
      </c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</row>
  </sheetData>
  <mergeCells count="7">
    <mergeCell ref="S17:DA17"/>
    <mergeCell ref="S18:DA18"/>
    <mergeCell ref="S19:DA19"/>
    <mergeCell ref="A10:DS10"/>
    <mergeCell ref="A11:DS11"/>
    <mergeCell ref="BK13:CB13"/>
    <mergeCell ref="BK14:CB14"/>
  </mergeCells>
  <phoneticPr fontId="0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28"/>
  <sheetViews>
    <sheetView zoomScaleNormal="100" workbookViewId="0">
      <selection activeCell="X25" sqref="X25"/>
    </sheetView>
  </sheetViews>
  <sheetFormatPr defaultColWidth="1.140625" defaultRowHeight="15.75" x14ac:dyDescent="0.25"/>
  <cols>
    <col min="1" max="16384" width="1.140625" style="1"/>
  </cols>
  <sheetData>
    <row r="1" spans="1:124" s="2" customFormat="1" ht="11.25" x14ac:dyDescent="0.2">
      <c r="DS1" s="3" t="s">
        <v>9</v>
      </c>
      <c r="DT1" s="3"/>
    </row>
    <row r="2" spans="1:124" s="2" customFormat="1" ht="11.25" x14ac:dyDescent="0.2">
      <c r="DS2" s="3" t="s">
        <v>10</v>
      </c>
      <c r="DT2" s="3"/>
    </row>
    <row r="3" spans="1:124" s="2" customFormat="1" ht="11.25" x14ac:dyDescent="0.2">
      <c r="DS3" s="3" t="s">
        <v>11</v>
      </c>
      <c r="DT3" s="3"/>
    </row>
    <row r="6" spans="1:124" s="10" customFormat="1" ht="18.75" x14ac:dyDescent="0.3">
      <c r="A6" s="25" t="s">
        <v>12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</row>
    <row r="10" spans="1:124" x14ac:dyDescent="0.25">
      <c r="A10" s="11" t="s">
        <v>13</v>
      </c>
      <c r="U10" s="24" t="s">
        <v>415</v>
      </c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</row>
    <row r="12" spans="1:124" x14ac:dyDescent="0.25">
      <c r="A12" s="11" t="s">
        <v>14</v>
      </c>
      <c r="Z12" s="24" t="s">
        <v>416</v>
      </c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</row>
    <row r="14" spans="1:124" x14ac:dyDescent="0.25">
      <c r="A14" s="11" t="s">
        <v>15</v>
      </c>
      <c r="R14" s="24" t="s">
        <v>407</v>
      </c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</row>
    <row r="16" spans="1:124" x14ac:dyDescent="0.25">
      <c r="A16" s="11" t="s">
        <v>16</v>
      </c>
      <c r="R16" s="24" t="s">
        <v>407</v>
      </c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</row>
    <row r="18" spans="1:123" x14ac:dyDescent="0.25">
      <c r="A18" s="11" t="s">
        <v>17</v>
      </c>
      <c r="F18" s="23" t="s">
        <v>408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x14ac:dyDescent="0.25">
      <c r="A20" s="11" t="s">
        <v>18</v>
      </c>
      <c r="F20" s="23" t="s">
        <v>409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x14ac:dyDescent="0.25">
      <c r="A22" s="11" t="s">
        <v>19</v>
      </c>
      <c r="T22" s="24" t="s">
        <v>410</v>
      </c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</row>
    <row r="24" spans="1:123" x14ac:dyDescent="0.25">
      <c r="A24" s="11" t="s">
        <v>20</v>
      </c>
      <c r="X24" s="24" t="s">
        <v>428</v>
      </c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x14ac:dyDescent="0.25">
      <c r="A26" s="11" t="s">
        <v>21</v>
      </c>
      <c r="T26" s="23" t="s">
        <v>417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x14ac:dyDescent="0.25">
      <c r="A28" s="11" t="s">
        <v>22</v>
      </c>
      <c r="F28" s="23" t="s">
        <v>411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mergeCells count="11">
    <mergeCell ref="A6:DS6"/>
    <mergeCell ref="U10:DS10"/>
    <mergeCell ref="Z12:DS12"/>
    <mergeCell ref="R14:DS14"/>
    <mergeCell ref="R16:DS16"/>
    <mergeCell ref="F18:AF18"/>
    <mergeCell ref="T22:DS22"/>
    <mergeCell ref="F28:AC28"/>
    <mergeCell ref="T26:BD26"/>
    <mergeCell ref="X24:BR24"/>
    <mergeCell ref="F20:AF20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8"/>
  </sheetPr>
  <dimension ref="A1:DT91"/>
  <sheetViews>
    <sheetView zoomScaleNormal="100" workbookViewId="0">
      <selection activeCell="AP17" sqref="AP17:BE18"/>
    </sheetView>
  </sheetViews>
  <sheetFormatPr defaultColWidth="1.140625" defaultRowHeight="15.75" x14ac:dyDescent="0.25"/>
  <cols>
    <col min="1" max="16384" width="1.140625" style="1"/>
  </cols>
  <sheetData>
    <row r="1" spans="1:124" s="2" customFormat="1" ht="11.25" x14ac:dyDescent="0.2">
      <c r="DS1" s="3" t="s">
        <v>23</v>
      </c>
      <c r="DT1" s="3"/>
    </row>
    <row r="2" spans="1:124" s="2" customFormat="1" ht="11.25" x14ac:dyDescent="0.2">
      <c r="DS2" s="3" t="s">
        <v>10</v>
      </c>
      <c r="DT2" s="3"/>
    </row>
    <row r="3" spans="1:124" s="2" customFormat="1" ht="11.25" x14ac:dyDescent="0.2">
      <c r="DS3" s="3" t="s">
        <v>11</v>
      </c>
      <c r="DT3" s="3"/>
    </row>
    <row r="5" spans="1:124" s="10" customFormat="1" ht="18.75" x14ac:dyDescent="0.3">
      <c r="A5" s="25" t="s">
        <v>24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</row>
    <row r="6" spans="1:124" ht="18.75" x14ac:dyDescent="0.3">
      <c r="A6" s="25" t="s">
        <v>396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</row>
    <row r="8" spans="1:124" x14ac:dyDescent="0.25">
      <c r="A8" s="26" t="s">
        <v>26</v>
      </c>
      <c r="B8" s="27"/>
      <c r="C8" s="27"/>
      <c r="D8" s="27"/>
      <c r="E8" s="27"/>
      <c r="F8" s="27"/>
      <c r="G8" s="27"/>
      <c r="H8" s="28"/>
      <c r="I8" s="26" t="s">
        <v>28</v>
      </c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8"/>
      <c r="AP8" s="26" t="s">
        <v>29</v>
      </c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8"/>
      <c r="BF8" s="29" t="s">
        <v>31</v>
      </c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1"/>
      <c r="CB8" s="26" t="s">
        <v>33</v>
      </c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8"/>
      <c r="CX8" s="26" t="s">
        <v>32</v>
      </c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8"/>
    </row>
    <row r="9" spans="1:124" ht="32.25" customHeight="1" x14ac:dyDescent="0.25">
      <c r="A9" s="32" t="s">
        <v>27</v>
      </c>
      <c r="B9" s="33"/>
      <c r="C9" s="33"/>
      <c r="D9" s="33"/>
      <c r="E9" s="33"/>
      <c r="F9" s="33"/>
      <c r="G9" s="33"/>
      <c r="H9" s="34"/>
      <c r="I9" s="32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4"/>
      <c r="AP9" s="32" t="s">
        <v>30</v>
      </c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4"/>
      <c r="BF9" s="37" t="s">
        <v>429</v>
      </c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9"/>
      <c r="CB9" s="32" t="s">
        <v>430</v>
      </c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4"/>
      <c r="CX9" s="32" t="s">
        <v>431</v>
      </c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4"/>
    </row>
    <row r="10" spans="1:124" s="15" customFormat="1" x14ac:dyDescent="0.2">
      <c r="A10" s="43" t="s">
        <v>34</v>
      </c>
      <c r="B10" s="43"/>
      <c r="C10" s="43"/>
      <c r="D10" s="43"/>
      <c r="E10" s="43"/>
      <c r="F10" s="43"/>
      <c r="G10" s="43"/>
      <c r="H10" s="43"/>
      <c r="I10" s="40" t="s">
        <v>35</v>
      </c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</row>
    <row r="11" spans="1:124" s="15" customFormat="1" x14ac:dyDescent="0.2">
      <c r="A11" s="41"/>
      <c r="B11" s="41"/>
      <c r="C11" s="41"/>
      <c r="D11" s="41"/>
      <c r="E11" s="41"/>
      <c r="F11" s="41"/>
      <c r="G11" s="41"/>
      <c r="H11" s="41"/>
      <c r="I11" s="42" t="s">
        <v>36</v>
      </c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</row>
    <row r="12" spans="1:124" s="75" customFormat="1" x14ac:dyDescent="0.2">
      <c r="A12" s="74" t="s">
        <v>41</v>
      </c>
      <c r="B12" s="74"/>
      <c r="C12" s="74"/>
      <c r="D12" s="74"/>
      <c r="E12" s="74"/>
      <c r="F12" s="74"/>
      <c r="G12" s="74"/>
      <c r="H12" s="74"/>
      <c r="I12" s="58" t="s">
        <v>37</v>
      </c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74" t="s">
        <v>42</v>
      </c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62">
        <v>140175</v>
      </c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>
        <v>169439</v>
      </c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>
        <v>227962</v>
      </c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</row>
    <row r="13" spans="1:124" s="75" customFormat="1" x14ac:dyDescent="0.2">
      <c r="A13" s="74" t="s">
        <v>43</v>
      </c>
      <c r="B13" s="74"/>
      <c r="C13" s="74"/>
      <c r="D13" s="74"/>
      <c r="E13" s="74"/>
      <c r="F13" s="74"/>
      <c r="G13" s="74"/>
      <c r="H13" s="74"/>
      <c r="I13" s="58" t="s">
        <v>38</v>
      </c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74" t="s">
        <v>42</v>
      </c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</row>
    <row r="14" spans="1:124" s="75" customFormat="1" x14ac:dyDescent="0.2">
      <c r="A14" s="74" t="s">
        <v>44</v>
      </c>
      <c r="B14" s="74"/>
      <c r="C14" s="74"/>
      <c r="D14" s="74"/>
      <c r="E14" s="74"/>
      <c r="F14" s="74"/>
      <c r="G14" s="74"/>
      <c r="H14" s="74"/>
      <c r="I14" s="58" t="s">
        <v>39</v>
      </c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74" t="s">
        <v>42</v>
      </c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</row>
    <row r="15" spans="1:124" s="75" customFormat="1" x14ac:dyDescent="0.2">
      <c r="A15" s="74"/>
      <c r="B15" s="74"/>
      <c r="C15" s="74"/>
      <c r="D15" s="74"/>
      <c r="E15" s="74"/>
      <c r="F15" s="74"/>
      <c r="G15" s="74"/>
      <c r="H15" s="74"/>
      <c r="I15" s="58" t="s">
        <v>40</v>
      </c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</row>
    <row r="16" spans="1:124" s="75" customFormat="1" x14ac:dyDescent="0.2">
      <c r="A16" s="74" t="s">
        <v>45</v>
      </c>
      <c r="B16" s="74"/>
      <c r="C16" s="74"/>
      <c r="D16" s="74"/>
      <c r="E16" s="74"/>
      <c r="F16" s="74"/>
      <c r="G16" s="74"/>
      <c r="H16" s="74"/>
      <c r="I16" s="58" t="s">
        <v>46</v>
      </c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74" t="s">
        <v>42</v>
      </c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</row>
    <row r="17" spans="1:123" s="75" customFormat="1" x14ac:dyDescent="0.2">
      <c r="A17" s="74" t="s">
        <v>47</v>
      </c>
      <c r="B17" s="74"/>
      <c r="C17" s="74"/>
      <c r="D17" s="74"/>
      <c r="E17" s="74"/>
      <c r="F17" s="74"/>
      <c r="G17" s="74"/>
      <c r="H17" s="74"/>
      <c r="I17" s="58" t="s">
        <v>48</v>
      </c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</row>
    <row r="18" spans="1:123" s="75" customFormat="1" x14ac:dyDescent="0.2">
      <c r="A18" s="74"/>
      <c r="B18" s="74"/>
      <c r="C18" s="74"/>
      <c r="D18" s="74"/>
      <c r="E18" s="74"/>
      <c r="F18" s="74"/>
      <c r="G18" s="74"/>
      <c r="H18" s="74"/>
      <c r="I18" s="58" t="s">
        <v>49</v>
      </c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</row>
    <row r="19" spans="1:123" s="75" customFormat="1" x14ac:dyDescent="0.2">
      <c r="A19" s="74" t="s">
        <v>50</v>
      </c>
      <c r="B19" s="74"/>
      <c r="C19" s="74"/>
      <c r="D19" s="74"/>
      <c r="E19" s="74"/>
      <c r="F19" s="74"/>
      <c r="G19" s="74"/>
      <c r="H19" s="74"/>
      <c r="I19" s="58" t="s">
        <v>51</v>
      </c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74" t="s">
        <v>56</v>
      </c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</row>
    <row r="20" spans="1:123" s="75" customFormat="1" x14ac:dyDescent="0.2">
      <c r="A20" s="74"/>
      <c r="B20" s="74"/>
      <c r="C20" s="74"/>
      <c r="D20" s="74"/>
      <c r="E20" s="74"/>
      <c r="F20" s="74"/>
      <c r="G20" s="74"/>
      <c r="H20" s="74"/>
      <c r="I20" s="58" t="s">
        <v>52</v>
      </c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</row>
    <row r="21" spans="1:123" s="75" customFormat="1" x14ac:dyDescent="0.2">
      <c r="A21" s="74"/>
      <c r="B21" s="74"/>
      <c r="C21" s="74"/>
      <c r="D21" s="74"/>
      <c r="E21" s="74"/>
      <c r="F21" s="74"/>
      <c r="G21" s="74"/>
      <c r="H21" s="74"/>
      <c r="I21" s="58" t="s">
        <v>53</v>
      </c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</row>
    <row r="22" spans="1:123" s="75" customFormat="1" x14ac:dyDescent="0.2">
      <c r="A22" s="74"/>
      <c r="B22" s="74"/>
      <c r="C22" s="74"/>
      <c r="D22" s="74"/>
      <c r="E22" s="74"/>
      <c r="F22" s="74"/>
      <c r="G22" s="74"/>
      <c r="H22" s="74"/>
      <c r="I22" s="58" t="s">
        <v>54</v>
      </c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</row>
    <row r="23" spans="1:123" s="75" customFormat="1" x14ac:dyDescent="0.2">
      <c r="A23" s="74"/>
      <c r="B23" s="74"/>
      <c r="C23" s="74"/>
      <c r="D23" s="74"/>
      <c r="E23" s="74"/>
      <c r="F23" s="74"/>
      <c r="G23" s="74"/>
      <c r="H23" s="74"/>
      <c r="I23" s="58" t="s">
        <v>55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</row>
    <row r="24" spans="1:123" s="75" customFormat="1" x14ac:dyDescent="0.2">
      <c r="A24" s="74" t="s">
        <v>57</v>
      </c>
      <c r="B24" s="74"/>
      <c r="C24" s="74"/>
      <c r="D24" s="74"/>
      <c r="E24" s="74"/>
      <c r="F24" s="74"/>
      <c r="G24" s="74"/>
      <c r="H24" s="74"/>
      <c r="I24" s="58" t="s">
        <v>58</v>
      </c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</row>
    <row r="25" spans="1:123" s="75" customFormat="1" x14ac:dyDescent="0.2">
      <c r="A25" s="74"/>
      <c r="B25" s="74"/>
      <c r="C25" s="74"/>
      <c r="D25" s="74"/>
      <c r="E25" s="74"/>
      <c r="F25" s="74"/>
      <c r="G25" s="74"/>
      <c r="H25" s="74"/>
      <c r="I25" s="58" t="s">
        <v>36</v>
      </c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</row>
    <row r="26" spans="1:123" s="75" customFormat="1" x14ac:dyDescent="0.2">
      <c r="A26" s="74" t="s">
        <v>59</v>
      </c>
      <c r="B26" s="74"/>
      <c r="C26" s="74"/>
      <c r="D26" s="74"/>
      <c r="E26" s="74"/>
      <c r="F26" s="74"/>
      <c r="G26" s="74"/>
      <c r="H26" s="74"/>
      <c r="I26" s="58" t="s">
        <v>142</v>
      </c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74" t="s">
        <v>61</v>
      </c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</row>
    <row r="27" spans="1:123" s="75" customFormat="1" ht="15.75" customHeight="1" x14ac:dyDescent="0.25">
      <c r="A27" s="74"/>
      <c r="B27" s="74"/>
      <c r="C27" s="74"/>
      <c r="D27" s="74"/>
      <c r="E27" s="74"/>
      <c r="F27" s="74"/>
      <c r="G27" s="74"/>
      <c r="H27" s="74"/>
      <c r="I27" s="76" t="s">
        <v>143</v>
      </c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</row>
    <row r="28" spans="1:123" s="75" customFormat="1" x14ac:dyDescent="0.2">
      <c r="A28" s="74" t="s">
        <v>62</v>
      </c>
      <c r="B28" s="74"/>
      <c r="C28" s="74"/>
      <c r="D28" s="74"/>
      <c r="E28" s="74"/>
      <c r="F28" s="74"/>
      <c r="G28" s="74"/>
      <c r="H28" s="74"/>
      <c r="I28" s="58" t="s">
        <v>60</v>
      </c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74" t="s">
        <v>82</v>
      </c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</row>
    <row r="29" spans="1:123" s="75" customFormat="1" ht="15.75" customHeight="1" x14ac:dyDescent="0.25">
      <c r="A29" s="74"/>
      <c r="B29" s="74"/>
      <c r="C29" s="74"/>
      <c r="D29" s="74"/>
      <c r="E29" s="74"/>
      <c r="F29" s="74"/>
      <c r="G29" s="74"/>
      <c r="H29" s="74"/>
      <c r="I29" s="76" t="s">
        <v>125</v>
      </c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</row>
    <row r="30" spans="1:123" s="75" customFormat="1" ht="15.75" customHeight="1" x14ac:dyDescent="0.25">
      <c r="A30" s="74" t="s">
        <v>63</v>
      </c>
      <c r="B30" s="74"/>
      <c r="C30" s="74"/>
      <c r="D30" s="74"/>
      <c r="E30" s="74"/>
      <c r="F30" s="74"/>
      <c r="G30" s="74"/>
      <c r="H30" s="74"/>
      <c r="I30" s="76" t="s">
        <v>126</v>
      </c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4" t="s">
        <v>61</v>
      </c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7">
        <v>14.66</v>
      </c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>
        <v>8.9580000000000002</v>
      </c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>
        <f>BF30+0.26+2.225</f>
        <v>17.145</v>
      </c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</row>
    <row r="31" spans="1:123" s="75" customFormat="1" x14ac:dyDescent="0.2">
      <c r="A31" s="74" t="s">
        <v>64</v>
      </c>
      <c r="B31" s="74"/>
      <c r="C31" s="74"/>
      <c r="D31" s="74"/>
      <c r="E31" s="74"/>
      <c r="F31" s="74"/>
      <c r="G31" s="74"/>
      <c r="H31" s="74"/>
      <c r="I31" s="58" t="s">
        <v>65</v>
      </c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74" t="s">
        <v>66</v>
      </c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1">
        <v>18046</v>
      </c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>
        <v>20029</v>
      </c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>
        <v>20000</v>
      </c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</row>
    <row r="32" spans="1:123" s="75" customFormat="1" ht="15.75" customHeight="1" x14ac:dyDescent="0.25">
      <c r="A32" s="74"/>
      <c r="B32" s="74"/>
      <c r="C32" s="74"/>
      <c r="D32" s="74"/>
      <c r="E32" s="74"/>
      <c r="F32" s="74"/>
      <c r="G32" s="74"/>
      <c r="H32" s="74"/>
      <c r="I32" s="76" t="s">
        <v>127</v>
      </c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</row>
    <row r="33" spans="1:123" s="75" customFormat="1" x14ac:dyDescent="0.2">
      <c r="A33" s="74" t="s">
        <v>67</v>
      </c>
      <c r="B33" s="74"/>
      <c r="C33" s="74"/>
      <c r="D33" s="74"/>
      <c r="E33" s="74"/>
      <c r="F33" s="74"/>
      <c r="G33" s="74"/>
      <c r="H33" s="74"/>
      <c r="I33" s="58" t="s">
        <v>68</v>
      </c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74" t="s">
        <v>66</v>
      </c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1">
        <v>1954</v>
      </c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>
        <v>1979</v>
      </c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>
        <v>1979</v>
      </c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</row>
    <row r="34" spans="1:123" s="75" customFormat="1" x14ac:dyDescent="0.2">
      <c r="A34" s="74"/>
      <c r="B34" s="74"/>
      <c r="C34" s="74"/>
      <c r="D34" s="74"/>
      <c r="E34" s="74"/>
      <c r="F34" s="74"/>
      <c r="G34" s="74"/>
      <c r="H34" s="74"/>
      <c r="I34" s="58" t="s">
        <v>69</v>
      </c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</row>
    <row r="35" spans="1:123" s="75" customFormat="1" ht="15.75" customHeight="1" x14ac:dyDescent="0.25">
      <c r="A35" s="74"/>
      <c r="B35" s="74"/>
      <c r="C35" s="74"/>
      <c r="D35" s="74"/>
      <c r="E35" s="74"/>
      <c r="F35" s="74"/>
      <c r="G35" s="74"/>
      <c r="H35" s="74"/>
      <c r="I35" s="76" t="s">
        <v>128</v>
      </c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</row>
    <row r="36" spans="1:123" s="75" customFormat="1" x14ac:dyDescent="0.2">
      <c r="A36" s="74" t="s">
        <v>70</v>
      </c>
      <c r="B36" s="74"/>
      <c r="C36" s="74"/>
      <c r="D36" s="74"/>
      <c r="E36" s="74"/>
      <c r="F36" s="74"/>
      <c r="G36" s="74"/>
      <c r="H36" s="74"/>
      <c r="I36" s="58" t="s">
        <v>71</v>
      </c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74" t="s">
        <v>56</v>
      </c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</row>
    <row r="37" spans="1:123" s="75" customFormat="1" x14ac:dyDescent="0.2">
      <c r="A37" s="74"/>
      <c r="B37" s="74"/>
      <c r="C37" s="74"/>
      <c r="D37" s="74"/>
      <c r="E37" s="74"/>
      <c r="F37" s="74"/>
      <c r="G37" s="74"/>
      <c r="H37" s="74"/>
      <c r="I37" s="58" t="s">
        <v>72</v>
      </c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</row>
    <row r="38" spans="1:123" s="75" customFormat="1" x14ac:dyDescent="0.2">
      <c r="A38" s="74"/>
      <c r="B38" s="74"/>
      <c r="C38" s="74"/>
      <c r="D38" s="74"/>
      <c r="E38" s="74"/>
      <c r="F38" s="74"/>
      <c r="G38" s="74"/>
      <c r="H38" s="74"/>
      <c r="I38" s="58" t="s">
        <v>73</v>
      </c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</row>
    <row r="39" spans="1:123" s="80" customFormat="1" ht="15.75" customHeight="1" x14ac:dyDescent="0.25">
      <c r="A39" s="74"/>
      <c r="B39" s="74"/>
      <c r="C39" s="74"/>
      <c r="D39" s="74"/>
      <c r="E39" s="74"/>
      <c r="F39" s="74"/>
      <c r="G39" s="74"/>
      <c r="H39" s="74"/>
      <c r="I39" s="76" t="s">
        <v>402</v>
      </c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</row>
    <row r="40" spans="1:123" s="75" customFormat="1" ht="15.75" customHeight="1" x14ac:dyDescent="0.2">
      <c r="A40" s="74" t="s">
        <v>74</v>
      </c>
      <c r="B40" s="74"/>
      <c r="C40" s="74"/>
      <c r="D40" s="74"/>
      <c r="E40" s="74"/>
      <c r="F40" s="74"/>
      <c r="G40" s="74"/>
      <c r="H40" s="74"/>
      <c r="I40" s="58" t="s">
        <v>75</v>
      </c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81" t="s">
        <v>432</v>
      </c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 t="s">
        <v>418</v>
      </c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 t="s">
        <v>438</v>
      </c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</row>
    <row r="41" spans="1:123" s="75" customFormat="1" x14ac:dyDescent="0.2">
      <c r="A41" s="74"/>
      <c r="B41" s="74"/>
      <c r="C41" s="74"/>
      <c r="D41" s="74"/>
      <c r="E41" s="74"/>
      <c r="F41" s="74"/>
      <c r="G41" s="74"/>
      <c r="H41" s="74"/>
      <c r="I41" s="58" t="s">
        <v>76</v>
      </c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</row>
    <row r="42" spans="1:123" s="75" customFormat="1" ht="101.25" customHeight="1" x14ac:dyDescent="0.25">
      <c r="A42" s="74"/>
      <c r="B42" s="74"/>
      <c r="C42" s="74"/>
      <c r="D42" s="74"/>
      <c r="E42" s="74"/>
      <c r="F42" s="74"/>
      <c r="G42" s="74"/>
      <c r="H42" s="74"/>
      <c r="I42" s="76" t="s">
        <v>403</v>
      </c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</row>
    <row r="43" spans="1:123" s="75" customFormat="1" x14ac:dyDescent="0.2">
      <c r="A43" s="74" t="s">
        <v>78</v>
      </c>
      <c r="B43" s="74"/>
      <c r="C43" s="74"/>
      <c r="D43" s="74"/>
      <c r="E43" s="74"/>
      <c r="F43" s="74"/>
      <c r="G43" s="74"/>
      <c r="H43" s="74"/>
      <c r="I43" s="58" t="s">
        <v>79</v>
      </c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74" t="s">
        <v>82</v>
      </c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</row>
    <row r="44" spans="1:123" s="75" customFormat="1" x14ac:dyDescent="0.2">
      <c r="A44" s="74"/>
      <c r="B44" s="74"/>
      <c r="C44" s="74"/>
      <c r="D44" s="74"/>
      <c r="E44" s="74"/>
      <c r="F44" s="74"/>
      <c r="G44" s="74"/>
      <c r="H44" s="74"/>
      <c r="I44" s="58" t="s">
        <v>80</v>
      </c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</row>
    <row r="45" spans="1:123" s="75" customFormat="1" x14ac:dyDescent="0.2">
      <c r="A45" s="74"/>
      <c r="B45" s="74"/>
      <c r="C45" s="74"/>
      <c r="D45" s="74"/>
      <c r="E45" s="74"/>
      <c r="F45" s="74"/>
      <c r="G45" s="74"/>
      <c r="H45" s="74"/>
      <c r="I45" s="58" t="s">
        <v>81</v>
      </c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</row>
    <row r="46" spans="1:123" s="75" customFormat="1" ht="15.75" customHeight="1" x14ac:dyDescent="0.25">
      <c r="A46" s="74"/>
      <c r="B46" s="74"/>
      <c r="C46" s="74"/>
      <c r="D46" s="74"/>
      <c r="E46" s="74"/>
      <c r="F46" s="74"/>
      <c r="G46" s="74"/>
      <c r="H46" s="74"/>
      <c r="I46" s="76" t="s">
        <v>129</v>
      </c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</row>
    <row r="47" spans="1:123" s="75" customFormat="1" x14ac:dyDescent="0.2">
      <c r="A47" s="74" t="s">
        <v>83</v>
      </c>
      <c r="B47" s="74"/>
      <c r="C47" s="74"/>
      <c r="D47" s="74"/>
      <c r="E47" s="74"/>
      <c r="F47" s="74"/>
      <c r="G47" s="74"/>
      <c r="H47" s="74"/>
      <c r="I47" s="58" t="s">
        <v>84</v>
      </c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62">
        <f>BF12</f>
        <v>140175</v>
      </c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>
        <f>CB12</f>
        <v>169439</v>
      </c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>
        <f>CX12</f>
        <v>227962</v>
      </c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</row>
    <row r="48" spans="1:123" s="75" customFormat="1" x14ac:dyDescent="0.2">
      <c r="A48" s="74"/>
      <c r="B48" s="74"/>
      <c r="C48" s="74"/>
      <c r="D48" s="74"/>
      <c r="E48" s="74"/>
      <c r="F48" s="74"/>
      <c r="G48" s="74"/>
      <c r="H48" s="74"/>
      <c r="I48" s="58" t="s">
        <v>85</v>
      </c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</row>
    <row r="49" spans="1:123" s="75" customFormat="1" x14ac:dyDescent="0.2">
      <c r="A49" s="74"/>
      <c r="B49" s="74"/>
      <c r="C49" s="74"/>
      <c r="D49" s="74"/>
      <c r="E49" s="74"/>
      <c r="F49" s="74"/>
      <c r="G49" s="74"/>
      <c r="H49" s="74"/>
      <c r="I49" s="58" t="s">
        <v>86</v>
      </c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</row>
    <row r="50" spans="1:123" s="75" customFormat="1" x14ac:dyDescent="0.2">
      <c r="A50" s="74" t="s">
        <v>87</v>
      </c>
      <c r="B50" s="74"/>
      <c r="C50" s="74"/>
      <c r="D50" s="74"/>
      <c r="E50" s="74"/>
      <c r="F50" s="74"/>
      <c r="G50" s="74"/>
      <c r="H50" s="74"/>
      <c r="I50" s="58" t="s">
        <v>88</v>
      </c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74" t="s">
        <v>42</v>
      </c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62">
        <f>137452-BF57</f>
        <v>119887</v>
      </c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>
        <f>154716-CB57</f>
        <v>138907</v>
      </c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>
        <f>209262-CX57</f>
        <v>183444</v>
      </c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</row>
    <row r="51" spans="1:123" s="75" customFormat="1" ht="15.75" customHeight="1" x14ac:dyDescent="0.25">
      <c r="A51" s="74"/>
      <c r="B51" s="74"/>
      <c r="C51" s="74"/>
      <c r="D51" s="74"/>
      <c r="E51" s="74"/>
      <c r="F51" s="74"/>
      <c r="G51" s="74"/>
      <c r="H51" s="74"/>
      <c r="I51" s="76" t="s">
        <v>130</v>
      </c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</row>
    <row r="52" spans="1:123" s="75" customFormat="1" ht="15.75" customHeight="1" x14ac:dyDescent="0.25">
      <c r="A52" s="74"/>
      <c r="B52" s="74"/>
      <c r="C52" s="74"/>
      <c r="D52" s="74"/>
      <c r="E52" s="74"/>
      <c r="F52" s="74"/>
      <c r="G52" s="74"/>
      <c r="H52" s="74"/>
      <c r="I52" s="76" t="s">
        <v>131</v>
      </c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</row>
    <row r="53" spans="1:123" s="75" customFormat="1" x14ac:dyDescent="0.2">
      <c r="A53" s="74"/>
      <c r="B53" s="74"/>
      <c r="C53" s="74"/>
      <c r="D53" s="74"/>
      <c r="E53" s="74"/>
      <c r="F53" s="74"/>
      <c r="G53" s="74"/>
      <c r="H53" s="74"/>
      <c r="I53" s="58" t="s">
        <v>89</v>
      </c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</row>
    <row r="54" spans="1:123" s="75" customFormat="1" x14ac:dyDescent="0.2">
      <c r="A54" s="74"/>
      <c r="B54" s="74"/>
      <c r="C54" s="74"/>
      <c r="D54" s="74"/>
      <c r="E54" s="74"/>
      <c r="F54" s="74"/>
      <c r="G54" s="74"/>
      <c r="H54" s="74"/>
      <c r="I54" s="58" t="s">
        <v>90</v>
      </c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74" t="s">
        <v>42</v>
      </c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62">
        <v>32390</v>
      </c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>
        <v>26362</v>
      </c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>
        <v>38513</v>
      </c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</row>
    <row r="55" spans="1:123" s="75" customFormat="1" x14ac:dyDescent="0.2">
      <c r="A55" s="74"/>
      <c r="B55" s="74"/>
      <c r="C55" s="74"/>
      <c r="D55" s="74"/>
      <c r="E55" s="74"/>
      <c r="F55" s="74"/>
      <c r="G55" s="74"/>
      <c r="H55" s="74"/>
      <c r="I55" s="58" t="s">
        <v>397</v>
      </c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74" t="s">
        <v>42</v>
      </c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62">
        <f>6604+4306</f>
        <v>10910</v>
      </c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>
        <f>1867+2392</f>
        <v>4259</v>
      </c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>
        <f>5755+8280</f>
        <v>14035</v>
      </c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</row>
    <row r="56" spans="1:123" s="75" customFormat="1" x14ac:dyDescent="0.2">
      <c r="A56" s="74"/>
      <c r="B56" s="74"/>
      <c r="C56" s="74"/>
      <c r="D56" s="74"/>
      <c r="E56" s="74"/>
      <c r="F56" s="74"/>
      <c r="G56" s="74"/>
      <c r="H56" s="74"/>
      <c r="I56" s="58" t="s">
        <v>91</v>
      </c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74" t="s">
        <v>42</v>
      </c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62">
        <f>BF50-BF54-BF55</f>
        <v>76587</v>
      </c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>
        <f>CB50-CB54-CB55</f>
        <v>108286</v>
      </c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>
        <f>CX50-CX54-CX55</f>
        <v>130896</v>
      </c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</row>
    <row r="57" spans="1:123" s="75" customFormat="1" x14ac:dyDescent="0.2">
      <c r="A57" s="74" t="s">
        <v>92</v>
      </c>
      <c r="B57" s="74"/>
      <c r="C57" s="74"/>
      <c r="D57" s="74"/>
      <c r="E57" s="74"/>
      <c r="F57" s="74"/>
      <c r="G57" s="74"/>
      <c r="H57" s="74"/>
      <c r="I57" s="58" t="s">
        <v>93</v>
      </c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74" t="s">
        <v>42</v>
      </c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62">
        <f>7334+8670+32+1394+135</f>
        <v>17565</v>
      </c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>
        <f>7094+7926+23+766</f>
        <v>15809</v>
      </c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>
        <f>12839+8210+35+2363+2371</f>
        <v>25818</v>
      </c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</row>
    <row r="58" spans="1:123" s="75" customFormat="1" ht="15.75" customHeight="1" x14ac:dyDescent="0.25">
      <c r="A58" s="74"/>
      <c r="B58" s="74"/>
      <c r="C58" s="74"/>
      <c r="D58" s="74"/>
      <c r="E58" s="74"/>
      <c r="F58" s="74"/>
      <c r="G58" s="74"/>
      <c r="H58" s="74"/>
      <c r="I58" s="76" t="s">
        <v>132</v>
      </c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</row>
    <row r="59" spans="1:123" s="75" customFormat="1" ht="15.75" customHeight="1" x14ac:dyDescent="0.25">
      <c r="A59" s="74"/>
      <c r="B59" s="74"/>
      <c r="C59" s="74"/>
      <c r="D59" s="74"/>
      <c r="E59" s="74"/>
      <c r="F59" s="74"/>
      <c r="G59" s="74"/>
      <c r="H59" s="74"/>
      <c r="I59" s="76" t="s">
        <v>133</v>
      </c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</row>
    <row r="60" spans="1:123" s="75" customFormat="1" x14ac:dyDescent="0.2">
      <c r="A60" s="74" t="s">
        <v>94</v>
      </c>
      <c r="B60" s="74"/>
      <c r="C60" s="74"/>
      <c r="D60" s="74"/>
      <c r="E60" s="74"/>
      <c r="F60" s="74"/>
      <c r="G60" s="74"/>
      <c r="H60" s="74"/>
      <c r="I60" s="58" t="s">
        <v>95</v>
      </c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74" t="s">
        <v>42</v>
      </c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 t="s">
        <v>437</v>
      </c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82" t="s">
        <v>439</v>
      </c>
      <c r="CY60" s="82"/>
      <c r="CZ60" s="82"/>
      <c r="DA60" s="82"/>
      <c r="DB60" s="82"/>
      <c r="DC60" s="82"/>
      <c r="DD60" s="82"/>
      <c r="DE60" s="82"/>
      <c r="DF60" s="82"/>
      <c r="DG60" s="82"/>
      <c r="DH60" s="82"/>
      <c r="DI60" s="82"/>
      <c r="DJ60" s="82"/>
      <c r="DK60" s="82"/>
      <c r="DL60" s="82"/>
      <c r="DM60" s="82"/>
      <c r="DN60" s="82"/>
      <c r="DO60" s="82"/>
      <c r="DP60" s="82"/>
      <c r="DQ60" s="82"/>
      <c r="DR60" s="82"/>
      <c r="DS60" s="82"/>
    </row>
    <row r="61" spans="1:123" s="75" customFormat="1" x14ac:dyDescent="0.2">
      <c r="A61" s="74"/>
      <c r="B61" s="74"/>
      <c r="C61" s="74"/>
      <c r="D61" s="74"/>
      <c r="E61" s="74"/>
      <c r="F61" s="74"/>
      <c r="G61" s="74"/>
      <c r="H61" s="74"/>
      <c r="I61" s="58" t="s">
        <v>96</v>
      </c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82"/>
      <c r="CY61" s="82"/>
      <c r="CZ61" s="82"/>
      <c r="DA61" s="82"/>
      <c r="DB61" s="82"/>
      <c r="DC61" s="82"/>
      <c r="DD61" s="82"/>
      <c r="DE61" s="82"/>
      <c r="DF61" s="82"/>
      <c r="DG61" s="82"/>
      <c r="DH61" s="82"/>
      <c r="DI61" s="82"/>
      <c r="DJ61" s="82"/>
      <c r="DK61" s="82"/>
      <c r="DL61" s="82"/>
      <c r="DM61" s="82"/>
      <c r="DN61" s="82"/>
      <c r="DO61" s="82"/>
      <c r="DP61" s="82"/>
      <c r="DQ61" s="82"/>
      <c r="DR61" s="82"/>
      <c r="DS61" s="82"/>
    </row>
    <row r="62" spans="1:123" s="75" customFormat="1" x14ac:dyDescent="0.2">
      <c r="A62" s="74" t="s">
        <v>97</v>
      </c>
      <c r="B62" s="74"/>
      <c r="C62" s="74"/>
      <c r="D62" s="74"/>
      <c r="E62" s="74"/>
      <c r="F62" s="74"/>
      <c r="G62" s="74"/>
      <c r="H62" s="74"/>
      <c r="I62" s="58" t="s">
        <v>98</v>
      </c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74" t="s">
        <v>42</v>
      </c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62">
        <v>8670</v>
      </c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>
        <v>7926</v>
      </c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>
        <v>8210</v>
      </c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</row>
    <row r="63" spans="1:123" s="75" customFormat="1" x14ac:dyDescent="0.2">
      <c r="A63" s="74"/>
      <c r="B63" s="74"/>
      <c r="C63" s="74"/>
      <c r="D63" s="74"/>
      <c r="E63" s="74"/>
      <c r="F63" s="74"/>
      <c r="G63" s="74"/>
      <c r="H63" s="74"/>
      <c r="I63" s="58" t="s">
        <v>99</v>
      </c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</row>
    <row r="64" spans="1:123" s="75" customFormat="1" ht="15.75" customHeight="1" x14ac:dyDescent="0.2">
      <c r="A64" s="74" t="s">
        <v>100</v>
      </c>
      <c r="B64" s="74"/>
      <c r="C64" s="74"/>
      <c r="D64" s="74"/>
      <c r="E64" s="74"/>
      <c r="F64" s="74"/>
      <c r="G64" s="74"/>
      <c r="H64" s="74"/>
      <c r="I64" s="58" t="s">
        <v>101</v>
      </c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83" t="s">
        <v>434</v>
      </c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 t="s">
        <v>435</v>
      </c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 t="s">
        <v>436</v>
      </c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</row>
    <row r="65" spans="1:123" s="75" customFormat="1" x14ac:dyDescent="0.2">
      <c r="A65" s="74"/>
      <c r="B65" s="74"/>
      <c r="C65" s="74"/>
      <c r="D65" s="74"/>
      <c r="E65" s="74"/>
      <c r="F65" s="74"/>
      <c r="G65" s="74"/>
      <c r="H65" s="74"/>
      <c r="I65" s="58" t="s">
        <v>102</v>
      </c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83"/>
    </row>
    <row r="66" spans="1:123" s="75" customFormat="1" ht="98.25" customHeight="1" x14ac:dyDescent="0.2">
      <c r="A66" s="74"/>
      <c r="B66" s="74"/>
      <c r="C66" s="74"/>
      <c r="D66" s="74"/>
      <c r="E66" s="74"/>
      <c r="F66" s="74"/>
      <c r="G66" s="74"/>
      <c r="H66" s="74"/>
      <c r="I66" s="58" t="s">
        <v>77</v>
      </c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</row>
    <row r="67" spans="1:123" s="75" customFormat="1" x14ac:dyDescent="0.2">
      <c r="A67" s="74"/>
      <c r="B67" s="74"/>
      <c r="C67" s="74"/>
      <c r="D67" s="74"/>
      <c r="E67" s="74"/>
      <c r="F67" s="74"/>
      <c r="G67" s="74"/>
      <c r="H67" s="74"/>
      <c r="I67" s="84" t="s">
        <v>103</v>
      </c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</row>
    <row r="68" spans="1:123" s="75" customFormat="1" ht="15.75" customHeight="1" x14ac:dyDescent="0.25">
      <c r="A68" s="74"/>
      <c r="B68" s="74"/>
      <c r="C68" s="74"/>
      <c r="D68" s="74"/>
      <c r="E68" s="74"/>
      <c r="F68" s="74"/>
      <c r="G68" s="74"/>
      <c r="H68" s="74"/>
      <c r="I68" s="76" t="s">
        <v>134</v>
      </c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4" t="s">
        <v>104</v>
      </c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85">
        <v>219.9</v>
      </c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>
        <v>536</v>
      </c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>
        <f>BF68</f>
        <v>219.9</v>
      </c>
      <c r="CY68" s="85"/>
      <c r="CZ68" s="85"/>
      <c r="DA68" s="85"/>
      <c r="DB68" s="85"/>
      <c r="DC68" s="85"/>
      <c r="DD68" s="85"/>
      <c r="DE68" s="85"/>
      <c r="DF68" s="85"/>
      <c r="DG68" s="85"/>
      <c r="DH68" s="85"/>
      <c r="DI68" s="85"/>
      <c r="DJ68" s="85"/>
      <c r="DK68" s="85"/>
      <c r="DL68" s="85"/>
      <c r="DM68" s="85"/>
      <c r="DN68" s="85"/>
      <c r="DO68" s="85"/>
      <c r="DP68" s="85"/>
      <c r="DQ68" s="85"/>
      <c r="DR68" s="85"/>
      <c r="DS68" s="85"/>
    </row>
    <row r="69" spans="1:123" s="75" customFormat="1" x14ac:dyDescent="0.2">
      <c r="A69" s="74"/>
      <c r="B69" s="74"/>
      <c r="C69" s="74"/>
      <c r="D69" s="74"/>
      <c r="E69" s="74"/>
      <c r="F69" s="74"/>
      <c r="G69" s="74"/>
      <c r="H69" s="74"/>
      <c r="I69" s="58" t="s">
        <v>105</v>
      </c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74" t="s">
        <v>42</v>
      </c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</row>
    <row r="70" spans="1:123" s="75" customFormat="1" ht="15.75" customHeight="1" x14ac:dyDescent="0.25">
      <c r="A70" s="74"/>
      <c r="B70" s="74"/>
      <c r="C70" s="74"/>
      <c r="D70" s="74"/>
      <c r="E70" s="74"/>
      <c r="F70" s="74"/>
      <c r="G70" s="74"/>
      <c r="H70" s="74"/>
      <c r="I70" s="76" t="s">
        <v>135</v>
      </c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4" t="s">
        <v>106</v>
      </c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</row>
    <row r="71" spans="1:123" s="75" customFormat="1" x14ac:dyDescent="0.2">
      <c r="A71" s="74" t="s">
        <v>107</v>
      </c>
      <c r="B71" s="74"/>
      <c r="C71" s="74"/>
      <c r="D71" s="74"/>
      <c r="E71" s="74"/>
      <c r="F71" s="74"/>
      <c r="G71" s="74"/>
      <c r="H71" s="74"/>
      <c r="I71" s="58" t="s">
        <v>108</v>
      </c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</row>
    <row r="72" spans="1:123" s="75" customFormat="1" x14ac:dyDescent="0.2">
      <c r="A72" s="74"/>
      <c r="B72" s="74"/>
      <c r="C72" s="74"/>
      <c r="D72" s="74"/>
      <c r="E72" s="74"/>
      <c r="F72" s="74"/>
      <c r="G72" s="74"/>
      <c r="H72" s="74"/>
      <c r="I72" s="58" t="s">
        <v>276</v>
      </c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</row>
    <row r="73" spans="1:123" s="75" customFormat="1" x14ac:dyDescent="0.2">
      <c r="A73" s="74"/>
      <c r="B73" s="74"/>
      <c r="C73" s="74"/>
      <c r="D73" s="74"/>
      <c r="E73" s="74"/>
      <c r="F73" s="74"/>
      <c r="G73" s="74"/>
      <c r="H73" s="74"/>
      <c r="I73" s="58" t="s">
        <v>109</v>
      </c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</row>
    <row r="74" spans="1:123" s="75" customFormat="1" x14ac:dyDescent="0.2">
      <c r="A74" s="74" t="s">
        <v>110</v>
      </c>
      <c r="B74" s="74"/>
      <c r="C74" s="74"/>
      <c r="D74" s="74"/>
      <c r="E74" s="74"/>
      <c r="F74" s="74"/>
      <c r="G74" s="74"/>
      <c r="H74" s="74"/>
      <c r="I74" s="58" t="s">
        <v>111</v>
      </c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74" t="s">
        <v>113</v>
      </c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62">
        <v>22</v>
      </c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>
        <v>21</v>
      </c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>
        <v>22</v>
      </c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</row>
    <row r="75" spans="1:123" s="75" customFormat="1" x14ac:dyDescent="0.2">
      <c r="A75" s="74"/>
      <c r="B75" s="74"/>
      <c r="C75" s="74"/>
      <c r="D75" s="74"/>
      <c r="E75" s="74"/>
      <c r="F75" s="74"/>
      <c r="G75" s="74"/>
      <c r="H75" s="74"/>
      <c r="I75" s="58" t="s">
        <v>112</v>
      </c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</row>
    <row r="76" spans="1:123" s="75" customFormat="1" x14ac:dyDescent="0.2">
      <c r="A76" s="74" t="s">
        <v>114</v>
      </c>
      <c r="B76" s="74"/>
      <c r="C76" s="74"/>
      <c r="D76" s="74"/>
      <c r="E76" s="74"/>
      <c r="F76" s="74"/>
      <c r="G76" s="74"/>
      <c r="H76" s="74"/>
      <c r="I76" s="58" t="s">
        <v>115</v>
      </c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74" t="s">
        <v>42</v>
      </c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69">
        <v>120.92400000000001</v>
      </c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>
        <v>102.379</v>
      </c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>
        <v>143.03299999999999</v>
      </c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</row>
    <row r="77" spans="1:123" s="75" customFormat="1" x14ac:dyDescent="0.2">
      <c r="A77" s="74"/>
      <c r="B77" s="74"/>
      <c r="C77" s="74"/>
      <c r="D77" s="74"/>
      <c r="E77" s="74"/>
      <c r="F77" s="74"/>
      <c r="G77" s="74"/>
      <c r="H77" s="74"/>
      <c r="I77" s="58" t="s">
        <v>116</v>
      </c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74" t="s">
        <v>117</v>
      </c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</row>
    <row r="78" spans="1:123" s="75" customFormat="1" ht="15.75" customHeight="1" x14ac:dyDescent="0.2">
      <c r="A78" s="74" t="s">
        <v>118</v>
      </c>
      <c r="B78" s="74"/>
      <c r="C78" s="74"/>
      <c r="D78" s="74"/>
      <c r="E78" s="74"/>
      <c r="F78" s="74"/>
      <c r="G78" s="74"/>
      <c r="H78" s="74"/>
      <c r="I78" s="58" t="s">
        <v>119</v>
      </c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86" t="s">
        <v>433</v>
      </c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 t="s">
        <v>423</v>
      </c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  <c r="CV78" s="86"/>
      <c r="CW78" s="86"/>
      <c r="CX78" s="86" t="s">
        <v>423</v>
      </c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</row>
    <row r="79" spans="1:123" s="75" customFormat="1" x14ac:dyDescent="0.2">
      <c r="A79" s="74"/>
      <c r="B79" s="74"/>
      <c r="C79" s="74"/>
      <c r="D79" s="74"/>
      <c r="E79" s="74"/>
      <c r="F79" s="74"/>
      <c r="G79" s="74"/>
      <c r="H79" s="74"/>
      <c r="I79" s="58" t="s">
        <v>120</v>
      </c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6"/>
      <c r="DF79" s="86"/>
      <c r="DG79" s="86"/>
      <c r="DH79" s="86"/>
      <c r="DI79" s="86"/>
      <c r="DJ79" s="86"/>
      <c r="DK79" s="86"/>
      <c r="DL79" s="86"/>
      <c r="DM79" s="86"/>
      <c r="DN79" s="86"/>
      <c r="DO79" s="86"/>
      <c r="DP79" s="86"/>
      <c r="DQ79" s="86"/>
      <c r="DR79" s="86"/>
      <c r="DS79" s="86"/>
    </row>
    <row r="80" spans="1:123" s="75" customFormat="1" ht="41.25" customHeight="1" x14ac:dyDescent="0.2">
      <c r="A80" s="74"/>
      <c r="B80" s="74"/>
      <c r="C80" s="74"/>
      <c r="D80" s="74"/>
      <c r="E80" s="74"/>
      <c r="F80" s="74"/>
      <c r="G80" s="74"/>
      <c r="H80" s="74"/>
      <c r="I80" s="58" t="s">
        <v>121</v>
      </c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  <c r="CC80" s="86"/>
      <c r="CD80" s="86"/>
      <c r="CE80" s="86"/>
      <c r="CF80" s="86"/>
      <c r="CG80" s="86"/>
      <c r="CH80" s="86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6"/>
      <c r="DF80" s="86"/>
      <c r="DG80" s="86"/>
      <c r="DH80" s="86"/>
      <c r="DI80" s="86"/>
      <c r="DJ80" s="86"/>
      <c r="DK80" s="86"/>
      <c r="DL80" s="86"/>
      <c r="DM80" s="86"/>
      <c r="DN80" s="86"/>
      <c r="DO80" s="86"/>
      <c r="DP80" s="86"/>
      <c r="DQ80" s="86"/>
      <c r="DR80" s="86"/>
      <c r="DS80" s="86"/>
    </row>
    <row r="81" spans="1:123" s="75" customFormat="1" x14ac:dyDescent="0.2">
      <c r="A81" s="74"/>
      <c r="B81" s="74"/>
      <c r="C81" s="74"/>
      <c r="D81" s="74"/>
      <c r="E81" s="74"/>
      <c r="F81" s="74"/>
      <c r="G81" s="74"/>
      <c r="H81" s="74"/>
      <c r="I81" s="84" t="s">
        <v>103</v>
      </c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</row>
    <row r="82" spans="1:123" s="75" customFormat="1" x14ac:dyDescent="0.2">
      <c r="A82" s="74"/>
      <c r="B82" s="74"/>
      <c r="C82" s="74"/>
      <c r="D82" s="74"/>
      <c r="E82" s="74"/>
      <c r="F82" s="74"/>
      <c r="G82" s="74"/>
      <c r="H82" s="74"/>
      <c r="I82" s="58" t="s">
        <v>136</v>
      </c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74" t="s">
        <v>42</v>
      </c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62">
        <v>1100</v>
      </c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70" t="s">
        <v>426</v>
      </c>
      <c r="CC82" s="70"/>
      <c r="CD82" s="70"/>
      <c r="CE82" s="70"/>
      <c r="CF82" s="70"/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62">
        <v>1100</v>
      </c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</row>
    <row r="83" spans="1:123" s="75" customFormat="1" x14ac:dyDescent="0.2">
      <c r="A83" s="74"/>
      <c r="B83" s="74"/>
      <c r="C83" s="74"/>
      <c r="D83" s="74"/>
      <c r="E83" s="74"/>
      <c r="F83" s="74"/>
      <c r="G83" s="74"/>
      <c r="H83" s="74"/>
      <c r="I83" s="58" t="s">
        <v>137</v>
      </c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70"/>
      <c r="CM83" s="70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</row>
    <row r="84" spans="1:123" s="75" customFormat="1" x14ac:dyDescent="0.2">
      <c r="A84" s="74"/>
      <c r="B84" s="74"/>
      <c r="C84" s="74"/>
      <c r="D84" s="74"/>
      <c r="E84" s="74"/>
      <c r="F84" s="74"/>
      <c r="G84" s="74"/>
      <c r="H84" s="74"/>
      <c r="I84" s="58" t="s">
        <v>122</v>
      </c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74" t="s">
        <v>42</v>
      </c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70"/>
      <c r="CM84" s="70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</row>
    <row r="85" spans="1:123" s="75" customFormat="1" x14ac:dyDescent="0.2">
      <c r="A85" s="74"/>
      <c r="B85" s="74"/>
      <c r="C85" s="74"/>
      <c r="D85" s="74"/>
      <c r="E85" s="74"/>
      <c r="F85" s="74"/>
      <c r="G85" s="74"/>
      <c r="H85" s="74"/>
      <c r="I85" s="58" t="s">
        <v>123</v>
      </c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</row>
    <row r="86" spans="1:123" s="75" customFormat="1" x14ac:dyDescent="0.2">
      <c r="A86" s="74"/>
      <c r="B86" s="74"/>
      <c r="C86" s="74"/>
      <c r="D86" s="74"/>
      <c r="E86" s="74"/>
      <c r="F86" s="74"/>
      <c r="G86" s="74"/>
      <c r="H86" s="74"/>
      <c r="I86" s="58" t="s">
        <v>124</v>
      </c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</row>
    <row r="87" spans="1:123" ht="24.95" customHeight="1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</row>
    <row r="88" spans="1:123" s="14" customFormat="1" ht="12" customHeight="1" x14ac:dyDescent="0.2">
      <c r="A88" s="13" t="s">
        <v>138</v>
      </c>
    </row>
    <row r="89" spans="1:123" s="14" customFormat="1" ht="12" customHeight="1" x14ac:dyDescent="0.2">
      <c r="A89" s="13" t="s">
        <v>139</v>
      </c>
    </row>
    <row r="90" spans="1:123" s="14" customFormat="1" ht="12" customHeight="1" x14ac:dyDescent="0.2">
      <c r="A90" s="13" t="s">
        <v>140</v>
      </c>
    </row>
    <row r="91" spans="1:123" s="14" customFormat="1" ht="12" customHeight="1" x14ac:dyDescent="0.2">
      <c r="A91" s="13" t="s">
        <v>141</v>
      </c>
    </row>
  </sheetData>
  <mergeCells count="272">
    <mergeCell ref="I86:AO86"/>
    <mergeCell ref="A84:H86"/>
    <mergeCell ref="AP84:BE86"/>
    <mergeCell ref="BF84:CA86"/>
    <mergeCell ref="CX56:DS56"/>
    <mergeCell ref="BF56:CA56"/>
    <mergeCell ref="CB56:CW56"/>
    <mergeCell ref="A56:H56"/>
    <mergeCell ref="AP56:BE56"/>
    <mergeCell ref="CB81:CW81"/>
    <mergeCell ref="CX81:DS81"/>
    <mergeCell ref="CX82:DS83"/>
    <mergeCell ref="I85:AO85"/>
    <mergeCell ref="CX84:DS86"/>
    <mergeCell ref="I84:AO84"/>
    <mergeCell ref="CX78:DS80"/>
    <mergeCell ref="CB76:CW77"/>
    <mergeCell ref="CX76:DS77"/>
    <mergeCell ref="AP78:BE80"/>
    <mergeCell ref="BF78:CA80"/>
    <mergeCell ref="CB78:CW80"/>
    <mergeCell ref="I79:AO79"/>
    <mergeCell ref="BF69:CA70"/>
    <mergeCell ref="A67:H67"/>
    <mergeCell ref="I82:AO82"/>
    <mergeCell ref="AP81:BE81"/>
    <mergeCell ref="BF81:CA81"/>
    <mergeCell ref="A82:H83"/>
    <mergeCell ref="I81:AO81"/>
    <mergeCell ref="I83:AO83"/>
    <mergeCell ref="AP82:BE83"/>
    <mergeCell ref="BF82:CA83"/>
    <mergeCell ref="A81:H81"/>
    <mergeCell ref="I78:AO78"/>
    <mergeCell ref="I77:AO77"/>
    <mergeCell ref="AP77:BE77"/>
    <mergeCell ref="A76:H77"/>
    <mergeCell ref="BF76:CA77"/>
    <mergeCell ref="I76:AO76"/>
    <mergeCell ref="AP76:BE76"/>
    <mergeCell ref="I80:AO80"/>
    <mergeCell ref="A78:H80"/>
    <mergeCell ref="I70:AO70"/>
    <mergeCell ref="CX67:DS67"/>
    <mergeCell ref="I66:AO66"/>
    <mergeCell ref="CB64:CW66"/>
    <mergeCell ref="CX64:DS66"/>
    <mergeCell ref="CB68:CW68"/>
    <mergeCell ref="CX68:DS68"/>
    <mergeCell ref="CX74:DS75"/>
    <mergeCell ref="I73:AO73"/>
    <mergeCell ref="A71:H73"/>
    <mergeCell ref="AP71:BE73"/>
    <mergeCell ref="BF71:CA73"/>
    <mergeCell ref="CB71:CW73"/>
    <mergeCell ref="I72:AO72"/>
    <mergeCell ref="CX71:DS73"/>
    <mergeCell ref="I71:AO71"/>
    <mergeCell ref="I75:AO75"/>
    <mergeCell ref="A74:H75"/>
    <mergeCell ref="AP74:BE75"/>
    <mergeCell ref="BF74:CA75"/>
    <mergeCell ref="CB74:CW75"/>
    <mergeCell ref="I74:AO74"/>
    <mergeCell ref="I69:AO69"/>
    <mergeCell ref="AP69:BE69"/>
    <mergeCell ref="A69:H70"/>
    <mergeCell ref="A57:H59"/>
    <mergeCell ref="AP57:BE59"/>
    <mergeCell ref="BF57:CA59"/>
    <mergeCell ref="CB57:CW59"/>
    <mergeCell ref="I58:AO58"/>
    <mergeCell ref="I67:AO67"/>
    <mergeCell ref="AP67:BE67"/>
    <mergeCell ref="BF67:CA67"/>
    <mergeCell ref="CB67:CW67"/>
    <mergeCell ref="CB62:CW63"/>
    <mergeCell ref="I62:AO62"/>
    <mergeCell ref="CX69:DS70"/>
    <mergeCell ref="CX62:DS63"/>
    <mergeCell ref="I61:AO61"/>
    <mergeCell ref="A60:H61"/>
    <mergeCell ref="AP60:BE61"/>
    <mergeCell ref="BF60:CA61"/>
    <mergeCell ref="CB60:CW61"/>
    <mergeCell ref="I60:AO60"/>
    <mergeCell ref="CX60:DS61"/>
    <mergeCell ref="I63:AO63"/>
    <mergeCell ref="I65:AO65"/>
    <mergeCell ref="I64:AO64"/>
    <mergeCell ref="A64:H66"/>
    <mergeCell ref="AP64:BE66"/>
    <mergeCell ref="BF64:CA66"/>
    <mergeCell ref="A62:H63"/>
    <mergeCell ref="AP62:BE63"/>
    <mergeCell ref="BF62:CA63"/>
    <mergeCell ref="AP70:BE70"/>
    <mergeCell ref="CB69:CW70"/>
    <mergeCell ref="A68:H68"/>
    <mergeCell ref="I68:AO68"/>
    <mergeCell ref="AP68:BE68"/>
    <mergeCell ref="BF68:CA68"/>
    <mergeCell ref="A53:H53"/>
    <mergeCell ref="A54:H54"/>
    <mergeCell ref="A50:H52"/>
    <mergeCell ref="A55:H55"/>
    <mergeCell ref="AP53:BE53"/>
    <mergeCell ref="AP54:BE54"/>
    <mergeCell ref="AP55:BE55"/>
    <mergeCell ref="I52:AO52"/>
    <mergeCell ref="BF53:CA53"/>
    <mergeCell ref="I48:AO48"/>
    <mergeCell ref="CX57:DS59"/>
    <mergeCell ref="I57:AO57"/>
    <mergeCell ref="I56:AO56"/>
    <mergeCell ref="I55:AO55"/>
    <mergeCell ref="I54:AO54"/>
    <mergeCell ref="I53:AO53"/>
    <mergeCell ref="I59:AO59"/>
    <mergeCell ref="CB53:CW53"/>
    <mergeCell ref="CB54:CW54"/>
    <mergeCell ref="CB55:CW55"/>
    <mergeCell ref="BF54:CA54"/>
    <mergeCell ref="BF55:CA55"/>
    <mergeCell ref="BF50:CA52"/>
    <mergeCell ref="CB50:CW52"/>
    <mergeCell ref="I51:AO51"/>
    <mergeCell ref="I50:AO50"/>
    <mergeCell ref="AP50:BE52"/>
    <mergeCell ref="CX53:DS53"/>
    <mergeCell ref="CX54:DS54"/>
    <mergeCell ref="CX55:DS55"/>
    <mergeCell ref="CX50:DS52"/>
    <mergeCell ref="I44:AO44"/>
    <mergeCell ref="I43:AO43"/>
    <mergeCell ref="I42:AO42"/>
    <mergeCell ref="A40:H42"/>
    <mergeCell ref="AP40:BE42"/>
    <mergeCell ref="BF40:CA42"/>
    <mergeCell ref="CB47:CW49"/>
    <mergeCell ref="CX47:DS49"/>
    <mergeCell ref="I47:AO47"/>
    <mergeCell ref="I46:AO46"/>
    <mergeCell ref="A43:H46"/>
    <mergeCell ref="AP43:BE46"/>
    <mergeCell ref="BF43:CA46"/>
    <mergeCell ref="CB43:CW46"/>
    <mergeCell ref="I45:AO45"/>
    <mergeCell ref="CX43:DS46"/>
    <mergeCell ref="CB40:CW42"/>
    <mergeCell ref="I41:AO41"/>
    <mergeCell ref="CX40:DS42"/>
    <mergeCell ref="I40:AO40"/>
    <mergeCell ref="I49:AO49"/>
    <mergeCell ref="A47:H49"/>
    <mergeCell ref="AP47:BE49"/>
    <mergeCell ref="BF47:CA49"/>
    <mergeCell ref="I39:AO39"/>
    <mergeCell ref="A36:H39"/>
    <mergeCell ref="AP36:BE39"/>
    <mergeCell ref="BF36:CA39"/>
    <mergeCell ref="CB36:CW39"/>
    <mergeCell ref="I38:AO38"/>
    <mergeCell ref="CX36:DS39"/>
    <mergeCell ref="I37:AO37"/>
    <mergeCell ref="I36:AO36"/>
    <mergeCell ref="CX30:DS30"/>
    <mergeCell ref="CX33:DS35"/>
    <mergeCell ref="I33:AO33"/>
    <mergeCell ref="I32:AO32"/>
    <mergeCell ref="A31:H32"/>
    <mergeCell ref="AP31:BE32"/>
    <mergeCell ref="BF31:CA32"/>
    <mergeCell ref="CB31:CW32"/>
    <mergeCell ref="I31:AO31"/>
    <mergeCell ref="CX31:DS32"/>
    <mergeCell ref="I35:AO35"/>
    <mergeCell ref="A33:H35"/>
    <mergeCell ref="AP33:BE35"/>
    <mergeCell ref="BF33:CA35"/>
    <mergeCell ref="CB33:CW35"/>
    <mergeCell ref="I34:AO34"/>
    <mergeCell ref="A30:H30"/>
    <mergeCell ref="I30:AO30"/>
    <mergeCell ref="AP30:BE30"/>
    <mergeCell ref="BF30:CA30"/>
    <mergeCell ref="CB30:CW30"/>
    <mergeCell ref="CX28:DS29"/>
    <mergeCell ref="I27:AO27"/>
    <mergeCell ref="A26:H27"/>
    <mergeCell ref="AP26:BE27"/>
    <mergeCell ref="BF26:CA27"/>
    <mergeCell ref="CB26:CW27"/>
    <mergeCell ref="CX26:DS27"/>
    <mergeCell ref="I26:AO26"/>
    <mergeCell ref="I29:AO29"/>
    <mergeCell ref="A28:H29"/>
    <mergeCell ref="AP28:BE29"/>
    <mergeCell ref="BF28:CA29"/>
    <mergeCell ref="CB28:CW29"/>
    <mergeCell ref="I28:AO28"/>
    <mergeCell ref="CX24:DS25"/>
    <mergeCell ref="I23:AO23"/>
    <mergeCell ref="A19:H23"/>
    <mergeCell ref="AP19:BE23"/>
    <mergeCell ref="BF19:CA23"/>
    <mergeCell ref="CB19:CW23"/>
    <mergeCell ref="I22:AO22"/>
    <mergeCell ref="CX19:DS23"/>
    <mergeCell ref="I21:AO21"/>
    <mergeCell ref="I20:AO20"/>
    <mergeCell ref="I25:AO25"/>
    <mergeCell ref="A24:H25"/>
    <mergeCell ref="AP24:BE25"/>
    <mergeCell ref="BF24:CA25"/>
    <mergeCell ref="CB24:CW25"/>
    <mergeCell ref="I24:AO24"/>
    <mergeCell ref="CX17:DS18"/>
    <mergeCell ref="A16:H16"/>
    <mergeCell ref="I16:AO16"/>
    <mergeCell ref="AP16:BE16"/>
    <mergeCell ref="BF16:CA16"/>
    <mergeCell ref="CB16:CW16"/>
    <mergeCell ref="CX16:DS16"/>
    <mergeCell ref="I19:AO19"/>
    <mergeCell ref="I18:AO18"/>
    <mergeCell ref="A17:H18"/>
    <mergeCell ref="AP17:BE18"/>
    <mergeCell ref="BF17:CA18"/>
    <mergeCell ref="CB17:CW18"/>
    <mergeCell ref="I17:AO17"/>
    <mergeCell ref="CX12:DS12"/>
    <mergeCell ref="I11:AO11"/>
    <mergeCell ref="A10:H11"/>
    <mergeCell ref="AP10:BE11"/>
    <mergeCell ref="CX14:DS15"/>
    <mergeCell ref="A13:H13"/>
    <mergeCell ref="I13:AO13"/>
    <mergeCell ref="AP13:BE13"/>
    <mergeCell ref="BF13:CA13"/>
    <mergeCell ref="CB13:CW13"/>
    <mergeCell ref="CX13:DS13"/>
    <mergeCell ref="I15:AO15"/>
    <mergeCell ref="A14:H15"/>
    <mergeCell ref="AP14:BE15"/>
    <mergeCell ref="BF14:CA15"/>
    <mergeCell ref="CB14:CW15"/>
    <mergeCell ref="I14:AO14"/>
    <mergeCell ref="CB82:CW86"/>
    <mergeCell ref="A6:DS6"/>
    <mergeCell ref="CX8:DS8"/>
    <mergeCell ref="BF8:CA8"/>
    <mergeCell ref="A5:DS5"/>
    <mergeCell ref="CB8:CW8"/>
    <mergeCell ref="AP8:BE8"/>
    <mergeCell ref="A8:H8"/>
    <mergeCell ref="I8:AO8"/>
    <mergeCell ref="CX9:DS9"/>
    <mergeCell ref="CB9:CW9"/>
    <mergeCell ref="BF10:CA11"/>
    <mergeCell ref="CB10:CW11"/>
    <mergeCell ref="A9:H9"/>
    <mergeCell ref="I9:AO9"/>
    <mergeCell ref="AP9:BE9"/>
    <mergeCell ref="BF9:CA9"/>
    <mergeCell ref="CX10:DS11"/>
    <mergeCell ref="I10:AO10"/>
    <mergeCell ref="A12:H12"/>
    <mergeCell ref="I12:AO12"/>
    <mergeCell ref="AP12:BE12"/>
    <mergeCell ref="BF12:CA12"/>
    <mergeCell ref="CB12:CW12"/>
  </mergeCells>
  <pageMargins left="0.39370078740157483" right="0.39370078740157483" top="0.78740157480314965" bottom="0.39370078740157483" header="0.27559055118110237" footer="0.27559055118110237"/>
  <pageSetup paperSize="9" scale="81" orientation="landscape" r:id="rId1"/>
  <headerFooter alignWithMargins="0"/>
  <rowBreaks count="2" manualBreakCount="2">
    <brk id="32" max="122" man="1"/>
    <brk id="60" max="122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8"/>
  </sheetPr>
  <dimension ref="A1:DT92"/>
  <sheetViews>
    <sheetView zoomScaleNormal="100" workbookViewId="0">
      <selection activeCell="I19" sqref="I19:AO19"/>
    </sheetView>
  </sheetViews>
  <sheetFormatPr defaultColWidth="1.140625" defaultRowHeight="15.75" x14ac:dyDescent="0.25"/>
  <cols>
    <col min="1" max="16384" width="1.140625" style="1"/>
  </cols>
  <sheetData>
    <row r="1" spans="1:124" s="2" customFormat="1" ht="11.25" x14ac:dyDescent="0.2">
      <c r="DS1" s="3" t="s">
        <v>237</v>
      </c>
      <c r="DT1" s="3"/>
    </row>
    <row r="2" spans="1:124" s="2" customFormat="1" ht="11.25" x14ac:dyDescent="0.2">
      <c r="DS2" s="3" t="s">
        <v>10</v>
      </c>
      <c r="DT2" s="3"/>
    </row>
    <row r="3" spans="1:124" s="2" customFormat="1" ht="11.25" x14ac:dyDescent="0.2">
      <c r="DS3" s="3" t="s">
        <v>11</v>
      </c>
      <c r="DT3" s="3"/>
    </row>
    <row r="5" spans="1:124" s="10" customFormat="1" ht="18.75" x14ac:dyDescent="0.3">
      <c r="A5" s="25" t="s">
        <v>238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</row>
    <row r="7" spans="1:124" x14ac:dyDescent="0.25">
      <c r="A7" s="26" t="s">
        <v>26</v>
      </c>
      <c r="B7" s="27"/>
      <c r="C7" s="27"/>
      <c r="D7" s="27"/>
      <c r="E7" s="27"/>
      <c r="F7" s="27"/>
      <c r="G7" s="27"/>
      <c r="H7" s="28"/>
      <c r="I7" s="26" t="s">
        <v>28</v>
      </c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8"/>
      <c r="AP7" s="26" t="s">
        <v>29</v>
      </c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8"/>
      <c r="BF7" s="26" t="str">
        <f>'Листы3-5'!BF8:CA8</f>
        <v>Фактические показатели</v>
      </c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8"/>
      <c r="CB7" s="26" t="str">
        <f>'Листы3-5'!CB8:CW8</f>
        <v>Показатели,</v>
      </c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8"/>
      <c r="CX7" s="26" t="str">
        <f>'Листы3-5'!CX8:DS8</f>
        <v>Предложения</v>
      </c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8"/>
    </row>
    <row r="8" spans="1:124" x14ac:dyDescent="0.25">
      <c r="A8" s="32" t="s">
        <v>27</v>
      </c>
      <c r="B8" s="33"/>
      <c r="C8" s="33"/>
      <c r="D8" s="33"/>
      <c r="E8" s="33"/>
      <c r="F8" s="33"/>
      <c r="G8" s="33"/>
      <c r="H8" s="34"/>
      <c r="I8" s="32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4"/>
      <c r="AP8" s="32" t="s">
        <v>30</v>
      </c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4"/>
      <c r="BF8" s="32" t="str">
        <f>'Листы3-5'!BF9:CA9</f>
        <v>за 2017 год</v>
      </c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4"/>
      <c r="CB8" s="32" t="str">
        <f>'Листы3-5'!CB9:CW9</f>
        <v>утвержденные на 2018 г.</v>
      </c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4"/>
      <c r="CX8" s="32" t="str">
        <f>'Листы3-5'!CX9:DS9</f>
        <v>на 2019 г.</v>
      </c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4"/>
    </row>
    <row r="9" spans="1:124" s="15" customFormat="1" x14ac:dyDescent="0.2">
      <c r="A9" s="43" t="s">
        <v>34</v>
      </c>
      <c r="B9" s="43"/>
      <c r="C9" s="43"/>
      <c r="D9" s="43"/>
      <c r="E9" s="43"/>
      <c r="F9" s="43"/>
      <c r="G9" s="43"/>
      <c r="H9" s="43"/>
      <c r="I9" s="40" t="s">
        <v>239</v>
      </c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3" t="s">
        <v>61</v>
      </c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68">
        <v>7.3</v>
      </c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>
        <v>7.3</v>
      </c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>
        <v>7.3</v>
      </c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</row>
    <row r="10" spans="1:124" s="15" customFormat="1" x14ac:dyDescent="0.2">
      <c r="A10" s="41" t="s">
        <v>47</v>
      </c>
      <c r="B10" s="41"/>
      <c r="C10" s="41"/>
      <c r="D10" s="41"/>
      <c r="E10" s="41"/>
      <c r="F10" s="41"/>
      <c r="G10" s="41"/>
      <c r="H10" s="41"/>
      <c r="I10" s="42" t="s">
        <v>240</v>
      </c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1" t="s">
        <v>61</v>
      </c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69">
        <f>3.85-0.485</f>
        <v>3.3650000000000002</v>
      </c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70" t="s">
        <v>426</v>
      </c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69">
        <f>3.85-0.486</f>
        <v>3.3639999999999999</v>
      </c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</row>
    <row r="11" spans="1:124" s="15" customFormat="1" x14ac:dyDescent="0.2">
      <c r="A11" s="41"/>
      <c r="B11" s="41"/>
      <c r="C11" s="41"/>
      <c r="D11" s="41"/>
      <c r="E11" s="41"/>
      <c r="F11" s="41"/>
      <c r="G11" s="41"/>
      <c r="H11" s="41"/>
      <c r="I11" s="42" t="s">
        <v>241</v>
      </c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</row>
    <row r="12" spans="1:124" x14ac:dyDescent="0.25">
      <c r="A12" s="41"/>
      <c r="B12" s="41"/>
      <c r="C12" s="41"/>
      <c r="D12" s="41"/>
      <c r="E12" s="41"/>
      <c r="F12" s="41"/>
      <c r="G12" s="41"/>
      <c r="H12" s="41"/>
      <c r="I12" s="42" t="s">
        <v>242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</row>
    <row r="13" spans="1:124" x14ac:dyDescent="0.25">
      <c r="A13" s="41"/>
      <c r="B13" s="41"/>
      <c r="C13" s="41"/>
      <c r="D13" s="41"/>
      <c r="E13" s="41"/>
      <c r="F13" s="41"/>
      <c r="G13" s="41"/>
      <c r="H13" s="41"/>
      <c r="I13" s="42" t="s">
        <v>243</v>
      </c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</row>
    <row r="14" spans="1:124" x14ac:dyDescent="0.25">
      <c r="A14" s="41"/>
      <c r="B14" s="41"/>
      <c r="C14" s="41"/>
      <c r="D14" s="41"/>
      <c r="E14" s="41"/>
      <c r="F14" s="41"/>
      <c r="G14" s="41"/>
      <c r="H14" s="41"/>
      <c r="I14" s="42" t="s">
        <v>244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</row>
    <row r="15" spans="1:124" x14ac:dyDescent="0.25">
      <c r="A15" s="41" t="s">
        <v>57</v>
      </c>
      <c r="B15" s="41"/>
      <c r="C15" s="41"/>
      <c r="D15" s="41"/>
      <c r="E15" s="41"/>
      <c r="F15" s="41"/>
      <c r="G15" s="41"/>
      <c r="H15" s="41"/>
      <c r="I15" s="42" t="s">
        <v>245</v>
      </c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1" t="s">
        <v>246</v>
      </c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69">
        <v>7.6790000000000003</v>
      </c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>
        <v>6.1230000000000002</v>
      </c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>
        <v>4.1959999999999997</v>
      </c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</row>
    <row r="16" spans="1:124" x14ac:dyDescent="0.25">
      <c r="A16" s="41" t="s">
        <v>83</v>
      </c>
      <c r="B16" s="41"/>
      <c r="C16" s="41"/>
      <c r="D16" s="41"/>
      <c r="E16" s="41"/>
      <c r="F16" s="41"/>
      <c r="G16" s="41"/>
      <c r="H16" s="41"/>
      <c r="I16" s="42" t="s">
        <v>247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1" t="s">
        <v>246</v>
      </c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69">
        <v>18.045999999999999</v>
      </c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>
        <v>20.029</v>
      </c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>
        <v>20</v>
      </c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</row>
    <row r="17" spans="1:123" x14ac:dyDescent="0.25">
      <c r="A17" s="41"/>
      <c r="B17" s="41"/>
      <c r="C17" s="41"/>
      <c r="D17" s="41"/>
      <c r="E17" s="41"/>
      <c r="F17" s="41"/>
      <c r="G17" s="41"/>
      <c r="H17" s="41"/>
      <c r="I17" s="42" t="s">
        <v>248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</row>
    <row r="18" spans="1:123" x14ac:dyDescent="0.25">
      <c r="A18" s="41" t="s">
        <v>107</v>
      </c>
      <c r="B18" s="41"/>
      <c r="C18" s="41"/>
      <c r="D18" s="41"/>
      <c r="E18" s="41"/>
      <c r="F18" s="41"/>
      <c r="G18" s="41"/>
      <c r="H18" s="41"/>
      <c r="I18" s="42" t="s">
        <v>249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1" t="s">
        <v>251</v>
      </c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</row>
    <row r="19" spans="1:123" x14ac:dyDescent="0.25">
      <c r="A19" s="41"/>
      <c r="B19" s="41"/>
      <c r="C19" s="41"/>
      <c r="D19" s="41"/>
      <c r="E19" s="41"/>
      <c r="F19" s="41"/>
      <c r="G19" s="41"/>
      <c r="H19" s="41"/>
      <c r="I19" s="42" t="s">
        <v>250</v>
      </c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</row>
    <row r="20" spans="1:123" x14ac:dyDescent="0.25">
      <c r="A20" s="41" t="s">
        <v>220</v>
      </c>
      <c r="B20" s="41"/>
      <c r="C20" s="41"/>
      <c r="D20" s="41"/>
      <c r="E20" s="41"/>
      <c r="F20" s="41"/>
      <c r="G20" s="41"/>
      <c r="H20" s="41"/>
      <c r="I20" s="42" t="s">
        <v>252</v>
      </c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1" t="s">
        <v>251</v>
      </c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</row>
    <row r="21" spans="1:123" x14ac:dyDescent="0.25">
      <c r="A21" s="41" t="s">
        <v>224</v>
      </c>
      <c r="B21" s="41"/>
      <c r="C21" s="41"/>
      <c r="D21" s="41"/>
      <c r="E21" s="41"/>
      <c r="F21" s="41"/>
      <c r="G21" s="41"/>
      <c r="H21" s="41"/>
      <c r="I21" s="42" t="s">
        <v>253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1" t="s">
        <v>254</v>
      </c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69">
        <v>97.106999999999999</v>
      </c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>
        <v>100.748</v>
      </c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>
        <v>297.50099999999998</v>
      </c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</row>
    <row r="22" spans="1:123" x14ac:dyDescent="0.25">
      <c r="A22" s="41" t="s">
        <v>255</v>
      </c>
      <c r="B22" s="41"/>
      <c r="C22" s="41"/>
      <c r="D22" s="41"/>
      <c r="E22" s="41"/>
      <c r="F22" s="41"/>
      <c r="G22" s="41"/>
      <c r="H22" s="41"/>
      <c r="I22" s="42" t="s">
        <v>256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1" t="s">
        <v>254</v>
      </c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69">
        <f>BF48+BF59</f>
        <v>1.6286289308176101</v>
      </c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>
        <f t="shared" ref="CB22:DS22" si="0">CB48+CB59</f>
        <v>1.4285004500450045</v>
      </c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>
        <f t="shared" ref="CX22:DS22" si="1">CX48+CX59</f>
        <v>9.6470706968098909</v>
      </c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</row>
    <row r="23" spans="1:123" x14ac:dyDescent="0.25">
      <c r="A23" s="41" t="s">
        <v>257</v>
      </c>
      <c r="B23" s="41"/>
      <c r="C23" s="41"/>
      <c r="D23" s="41"/>
      <c r="E23" s="41"/>
      <c r="F23" s="41"/>
      <c r="G23" s="41"/>
      <c r="H23" s="41"/>
      <c r="I23" s="42" t="s">
        <v>258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1" t="s">
        <v>254</v>
      </c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69">
        <f>BF49+BF60</f>
        <v>95.478371069182387</v>
      </c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>
        <f t="shared" ref="CB23:DS23" si="2">CB49+CB60</f>
        <v>99.319499549954998</v>
      </c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>
        <f t="shared" ref="CX23:DS23" si="3">CX49+CX60</f>
        <v>287.85392930319011</v>
      </c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</row>
    <row r="24" spans="1:123" x14ac:dyDescent="0.25">
      <c r="A24" s="41" t="s">
        <v>259</v>
      </c>
      <c r="B24" s="41"/>
      <c r="C24" s="41"/>
      <c r="D24" s="41"/>
      <c r="E24" s="41"/>
      <c r="F24" s="41"/>
      <c r="G24" s="41"/>
      <c r="H24" s="41"/>
      <c r="I24" s="42" t="s">
        <v>260</v>
      </c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1" t="s">
        <v>254</v>
      </c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</row>
    <row r="25" spans="1:123" x14ac:dyDescent="0.25">
      <c r="A25" s="41"/>
      <c r="B25" s="41"/>
      <c r="C25" s="41"/>
      <c r="D25" s="41"/>
      <c r="E25" s="41"/>
      <c r="F25" s="41"/>
      <c r="G25" s="41"/>
      <c r="H25" s="41"/>
      <c r="I25" s="42" t="s">
        <v>261</v>
      </c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</row>
    <row r="26" spans="1:123" x14ac:dyDescent="0.25">
      <c r="A26" s="41" t="s">
        <v>226</v>
      </c>
      <c r="B26" s="41"/>
      <c r="C26" s="41"/>
      <c r="D26" s="41"/>
      <c r="E26" s="41"/>
      <c r="F26" s="41"/>
      <c r="G26" s="41"/>
      <c r="H26" s="41"/>
      <c r="I26" s="42" t="s">
        <v>262</v>
      </c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1" t="s">
        <v>412</v>
      </c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69">
        <v>0.05</v>
      </c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>
        <v>4.5999999999999999E-2</v>
      </c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>
        <v>0.248</v>
      </c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</row>
    <row r="27" spans="1:123" x14ac:dyDescent="0.25">
      <c r="A27" s="41" t="s">
        <v>263</v>
      </c>
      <c r="B27" s="41"/>
      <c r="C27" s="41"/>
      <c r="D27" s="41"/>
      <c r="E27" s="41"/>
      <c r="F27" s="41"/>
      <c r="G27" s="41"/>
      <c r="H27" s="41"/>
      <c r="I27" s="42" t="s">
        <v>264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1" t="s">
        <v>254</v>
      </c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69">
        <v>1.56</v>
      </c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>
        <v>1.4019999999999999</v>
      </c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>
        <v>9.0020000000000007</v>
      </c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</row>
    <row r="28" spans="1:123" x14ac:dyDescent="0.25">
      <c r="A28" s="41"/>
      <c r="B28" s="41"/>
      <c r="C28" s="41"/>
      <c r="D28" s="41"/>
      <c r="E28" s="41"/>
      <c r="F28" s="41"/>
      <c r="G28" s="41"/>
      <c r="H28" s="41"/>
      <c r="I28" s="42" t="s">
        <v>265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1" t="s">
        <v>267</v>
      </c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71">
        <v>428.8</v>
      </c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>
        <v>427.69200000000001</v>
      </c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>
        <v>428.8</v>
      </c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</row>
    <row r="29" spans="1:123" x14ac:dyDescent="0.25">
      <c r="A29" s="41"/>
      <c r="B29" s="41"/>
      <c r="C29" s="41"/>
      <c r="D29" s="41"/>
      <c r="E29" s="41"/>
      <c r="F29" s="41"/>
      <c r="G29" s="41"/>
      <c r="H29" s="41"/>
      <c r="I29" s="42" t="s">
        <v>266</v>
      </c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</row>
    <row r="30" spans="1:123" x14ac:dyDescent="0.25">
      <c r="A30" s="41" t="s">
        <v>268</v>
      </c>
      <c r="B30" s="41"/>
      <c r="C30" s="41"/>
      <c r="D30" s="41"/>
      <c r="E30" s="41"/>
      <c r="F30" s="41"/>
      <c r="G30" s="41"/>
      <c r="H30" s="41"/>
      <c r="I30" s="42" t="s">
        <v>269</v>
      </c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1" t="s">
        <v>254</v>
      </c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</row>
    <row r="31" spans="1:123" x14ac:dyDescent="0.25">
      <c r="A31" s="41"/>
      <c r="B31" s="41"/>
      <c r="C31" s="41"/>
      <c r="D31" s="41"/>
      <c r="E31" s="41"/>
      <c r="F31" s="41"/>
      <c r="G31" s="41"/>
      <c r="H31" s="41"/>
      <c r="I31" s="42" t="s">
        <v>265</v>
      </c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1" t="s">
        <v>271</v>
      </c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</row>
    <row r="32" spans="1:123" x14ac:dyDescent="0.25">
      <c r="A32" s="41"/>
      <c r="B32" s="41"/>
      <c r="C32" s="41"/>
      <c r="D32" s="41"/>
      <c r="E32" s="41"/>
      <c r="F32" s="41"/>
      <c r="G32" s="41"/>
      <c r="H32" s="41"/>
      <c r="I32" s="42" t="s">
        <v>270</v>
      </c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</row>
    <row r="33" spans="1:123" x14ac:dyDescent="0.25">
      <c r="A33" s="41"/>
      <c r="B33" s="41"/>
      <c r="C33" s="41"/>
      <c r="D33" s="41"/>
      <c r="E33" s="41"/>
      <c r="F33" s="41"/>
      <c r="G33" s="41"/>
      <c r="H33" s="41"/>
      <c r="I33" s="42" t="s">
        <v>272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</row>
    <row r="34" spans="1:123" x14ac:dyDescent="0.25">
      <c r="A34" s="41"/>
      <c r="B34" s="41"/>
      <c r="C34" s="41"/>
      <c r="D34" s="41"/>
      <c r="E34" s="41"/>
      <c r="F34" s="41"/>
      <c r="G34" s="41"/>
      <c r="H34" s="41"/>
      <c r="I34" s="42" t="s">
        <v>273</v>
      </c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</row>
    <row r="35" spans="1:123" x14ac:dyDescent="0.25">
      <c r="A35" s="41"/>
      <c r="B35" s="41"/>
      <c r="C35" s="41"/>
      <c r="D35" s="41"/>
      <c r="E35" s="41"/>
      <c r="F35" s="41"/>
      <c r="G35" s="41"/>
      <c r="H35" s="41"/>
      <c r="I35" s="42" t="s">
        <v>274</v>
      </c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</row>
    <row r="36" spans="1:123" x14ac:dyDescent="0.25">
      <c r="A36" s="41" t="s">
        <v>228</v>
      </c>
      <c r="B36" s="41"/>
      <c r="C36" s="41"/>
      <c r="D36" s="41"/>
      <c r="E36" s="41"/>
      <c r="F36" s="41"/>
      <c r="G36" s="41"/>
      <c r="H36" s="41"/>
      <c r="I36" s="42" t="s">
        <v>275</v>
      </c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1" t="s">
        <v>254</v>
      </c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69">
        <v>12.433999999999999</v>
      </c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>
        <v>8.2710000000000008</v>
      </c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>
        <v>11.906000000000001</v>
      </c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</row>
    <row r="37" spans="1:123" x14ac:dyDescent="0.25">
      <c r="A37" s="41" t="s">
        <v>230</v>
      </c>
      <c r="B37" s="41"/>
      <c r="C37" s="41"/>
      <c r="D37" s="41"/>
      <c r="E37" s="41"/>
      <c r="F37" s="41"/>
      <c r="G37" s="41"/>
      <c r="H37" s="41"/>
      <c r="I37" s="42" t="s">
        <v>108</v>
      </c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</row>
    <row r="38" spans="1:123" x14ac:dyDescent="0.25">
      <c r="A38" s="41"/>
      <c r="B38" s="41"/>
      <c r="C38" s="41"/>
      <c r="D38" s="41"/>
      <c r="E38" s="41"/>
      <c r="F38" s="41"/>
      <c r="G38" s="41"/>
      <c r="H38" s="41"/>
      <c r="I38" s="42" t="s">
        <v>276</v>
      </c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</row>
    <row r="39" spans="1:123" x14ac:dyDescent="0.25">
      <c r="A39" s="41"/>
      <c r="B39" s="41"/>
      <c r="C39" s="41"/>
      <c r="D39" s="41"/>
      <c r="E39" s="41"/>
      <c r="F39" s="41"/>
      <c r="G39" s="41"/>
      <c r="H39" s="41"/>
      <c r="I39" s="42" t="s">
        <v>109</v>
      </c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</row>
    <row r="40" spans="1:123" x14ac:dyDescent="0.25">
      <c r="A40" s="41" t="s">
        <v>277</v>
      </c>
      <c r="B40" s="41"/>
      <c r="C40" s="41"/>
      <c r="D40" s="41"/>
      <c r="E40" s="41"/>
      <c r="F40" s="41"/>
      <c r="G40" s="41"/>
      <c r="H40" s="41"/>
      <c r="I40" s="42" t="s">
        <v>278</v>
      </c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1" t="s">
        <v>113</v>
      </c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62">
        <v>26</v>
      </c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>
        <v>27</v>
      </c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>
        <v>27</v>
      </c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</row>
    <row r="41" spans="1:123" x14ac:dyDescent="0.25">
      <c r="A41" s="41"/>
      <c r="B41" s="41"/>
      <c r="C41" s="41"/>
      <c r="D41" s="41"/>
      <c r="E41" s="41"/>
      <c r="F41" s="41"/>
      <c r="G41" s="41"/>
      <c r="H41" s="41"/>
      <c r="I41" s="42" t="s">
        <v>112</v>
      </c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</row>
    <row r="42" spans="1:123" x14ac:dyDescent="0.25">
      <c r="A42" s="41" t="s">
        <v>279</v>
      </c>
      <c r="B42" s="41"/>
      <c r="C42" s="41"/>
      <c r="D42" s="41"/>
      <c r="E42" s="41"/>
      <c r="F42" s="41"/>
      <c r="G42" s="41"/>
      <c r="H42" s="41"/>
      <c r="I42" s="42" t="s">
        <v>280</v>
      </c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1" t="s">
        <v>42</v>
      </c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69">
        <v>120.92400000000001</v>
      </c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>
        <v>102.379</v>
      </c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>
        <v>143.03299999999999</v>
      </c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</row>
    <row r="43" spans="1:123" x14ac:dyDescent="0.25">
      <c r="A43" s="41"/>
      <c r="B43" s="41"/>
      <c r="C43" s="41"/>
      <c r="D43" s="41"/>
      <c r="E43" s="41"/>
      <c r="F43" s="41"/>
      <c r="G43" s="41"/>
      <c r="H43" s="41"/>
      <c r="I43" s="42" t="s">
        <v>116</v>
      </c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1" t="s">
        <v>117</v>
      </c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</row>
    <row r="44" spans="1:123" x14ac:dyDescent="0.25">
      <c r="A44" s="41" t="s">
        <v>281</v>
      </c>
      <c r="B44" s="41"/>
      <c r="C44" s="41"/>
      <c r="D44" s="41"/>
      <c r="E44" s="41"/>
      <c r="F44" s="41"/>
      <c r="G44" s="41"/>
      <c r="H44" s="41"/>
      <c r="I44" s="42" t="s">
        <v>282</v>
      </c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72" t="str">
        <f>'Листы3-5'!BF78</f>
        <v>Коллективный договор АО "КЭС" на 2015 - 2017 годы, утвержден генеральным директором 01.01.2012 г., срок действия 3 года</v>
      </c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 t="str">
        <f>'Листы3-5'!CB78</f>
        <v>Коллективный договор АО "КЭС" на 2018 - 2020 годы, срок действия 3 года</v>
      </c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 t="str">
        <f>'Листы3-5'!CX78</f>
        <v>Коллективный договор АО "КЭС" на 2018 - 2020 годы, срок действия 3 года</v>
      </c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</row>
    <row r="45" spans="1:123" x14ac:dyDescent="0.25">
      <c r="A45" s="41"/>
      <c r="B45" s="41"/>
      <c r="C45" s="41"/>
      <c r="D45" s="41"/>
      <c r="E45" s="41"/>
      <c r="F45" s="41"/>
      <c r="G45" s="41"/>
      <c r="H45" s="41"/>
      <c r="I45" s="42" t="s">
        <v>120</v>
      </c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</row>
    <row r="46" spans="1:123" ht="30" customHeight="1" x14ac:dyDescent="0.25">
      <c r="A46" s="41"/>
      <c r="B46" s="41"/>
      <c r="C46" s="41"/>
      <c r="D46" s="41"/>
      <c r="E46" s="41"/>
      <c r="F46" s="41"/>
      <c r="G46" s="41"/>
      <c r="H46" s="41"/>
      <c r="I46" s="42" t="s">
        <v>121</v>
      </c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</row>
    <row r="47" spans="1:123" x14ac:dyDescent="0.25">
      <c r="A47" s="41" t="s">
        <v>231</v>
      </c>
      <c r="B47" s="41"/>
      <c r="C47" s="41"/>
      <c r="D47" s="41"/>
      <c r="E47" s="41"/>
      <c r="F47" s="41"/>
      <c r="G47" s="41"/>
      <c r="H47" s="41"/>
      <c r="I47" s="42" t="s">
        <v>283</v>
      </c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1" t="s">
        <v>254</v>
      </c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69">
        <v>93.015000000000001</v>
      </c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>
        <v>98.879000000000005</v>
      </c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>
        <v>277.608</v>
      </c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</row>
    <row r="48" spans="1:123" x14ac:dyDescent="0.25">
      <c r="A48" s="41" t="s">
        <v>284</v>
      </c>
      <c r="B48" s="41"/>
      <c r="C48" s="41"/>
      <c r="D48" s="41"/>
      <c r="E48" s="41"/>
      <c r="F48" s="41"/>
      <c r="G48" s="41"/>
      <c r="H48" s="41"/>
      <c r="I48" s="42" t="s">
        <v>285</v>
      </c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1" t="s">
        <v>254</v>
      </c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69">
        <f>BF27</f>
        <v>1.56</v>
      </c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>
        <f>CB27</f>
        <v>1.4019999999999999</v>
      </c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>
        <f>CX27</f>
        <v>9.0020000000000007</v>
      </c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</row>
    <row r="49" spans="1:123" x14ac:dyDescent="0.25">
      <c r="A49" s="41" t="s">
        <v>286</v>
      </c>
      <c r="B49" s="41"/>
      <c r="C49" s="41"/>
      <c r="D49" s="41"/>
      <c r="E49" s="41"/>
      <c r="F49" s="41"/>
      <c r="G49" s="41"/>
      <c r="H49" s="41"/>
      <c r="I49" s="42" t="s">
        <v>287</v>
      </c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1" t="s">
        <v>254</v>
      </c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69">
        <f>BF47-BF48</f>
        <v>91.454999999999998</v>
      </c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>
        <f t="shared" ref="CB49" si="4">CB47-CB48</f>
        <v>97.477000000000004</v>
      </c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>
        <f t="shared" ref="CX49" si="5">CX47-CX48</f>
        <v>268.60599999999999</v>
      </c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</row>
    <row r="50" spans="1:123" x14ac:dyDescent="0.25">
      <c r="A50" s="41" t="s">
        <v>288</v>
      </c>
      <c r="B50" s="41"/>
      <c r="C50" s="41"/>
      <c r="D50" s="41"/>
      <c r="E50" s="41"/>
      <c r="F50" s="41"/>
      <c r="G50" s="41"/>
      <c r="H50" s="41"/>
      <c r="I50" s="42" t="s">
        <v>289</v>
      </c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1" t="s">
        <v>254</v>
      </c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</row>
    <row r="51" spans="1:123" x14ac:dyDescent="0.25">
      <c r="A51" s="41"/>
      <c r="B51" s="41"/>
      <c r="C51" s="41"/>
      <c r="D51" s="41"/>
      <c r="E51" s="41"/>
      <c r="F51" s="41"/>
      <c r="G51" s="41"/>
      <c r="H51" s="41"/>
      <c r="I51" s="42" t="s">
        <v>261</v>
      </c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</row>
    <row r="52" spans="1:123" x14ac:dyDescent="0.25">
      <c r="A52" s="41" t="s">
        <v>233</v>
      </c>
      <c r="B52" s="41"/>
      <c r="C52" s="41"/>
      <c r="D52" s="41"/>
      <c r="E52" s="41"/>
      <c r="F52" s="41"/>
      <c r="G52" s="41"/>
      <c r="H52" s="41"/>
      <c r="I52" s="42" t="s">
        <v>290</v>
      </c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</row>
    <row r="53" spans="1:123" x14ac:dyDescent="0.25">
      <c r="A53" s="41"/>
      <c r="B53" s="41"/>
      <c r="C53" s="41"/>
      <c r="D53" s="41"/>
      <c r="E53" s="41"/>
      <c r="F53" s="41"/>
      <c r="G53" s="41"/>
      <c r="H53" s="41"/>
      <c r="I53" s="42" t="s">
        <v>291</v>
      </c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</row>
    <row r="54" spans="1:123" x14ac:dyDescent="0.25">
      <c r="A54" s="41" t="s">
        <v>292</v>
      </c>
      <c r="B54" s="41"/>
      <c r="C54" s="41"/>
      <c r="D54" s="41"/>
      <c r="E54" s="41"/>
      <c r="F54" s="41"/>
      <c r="G54" s="41"/>
      <c r="H54" s="41"/>
      <c r="I54" s="42" t="s">
        <v>293</v>
      </c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1" t="s">
        <v>254</v>
      </c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</row>
    <row r="55" spans="1:123" x14ac:dyDescent="0.25">
      <c r="A55" s="41" t="s">
        <v>294</v>
      </c>
      <c r="B55" s="41"/>
      <c r="C55" s="41"/>
      <c r="D55" s="41"/>
      <c r="E55" s="41"/>
      <c r="F55" s="41"/>
      <c r="G55" s="41"/>
      <c r="H55" s="41"/>
      <c r="I55" s="42" t="s">
        <v>295</v>
      </c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1" t="s">
        <v>254</v>
      </c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</row>
    <row r="56" spans="1:123" x14ac:dyDescent="0.25">
      <c r="A56" s="41"/>
      <c r="B56" s="41"/>
      <c r="C56" s="41"/>
      <c r="D56" s="41"/>
      <c r="E56" s="41"/>
      <c r="F56" s="41"/>
      <c r="G56" s="41"/>
      <c r="H56" s="41"/>
      <c r="I56" s="42" t="s">
        <v>248</v>
      </c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69"/>
      <c r="DS56" s="69"/>
    </row>
    <row r="57" spans="1:123" x14ac:dyDescent="0.25">
      <c r="A57" s="41" t="s">
        <v>296</v>
      </c>
      <c r="B57" s="41"/>
      <c r="C57" s="41"/>
      <c r="D57" s="41"/>
      <c r="E57" s="41"/>
      <c r="F57" s="41"/>
      <c r="G57" s="41"/>
      <c r="H57" s="41"/>
      <c r="I57" s="42" t="s">
        <v>297</v>
      </c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69">
        <v>4.0919999999999996</v>
      </c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>
        <v>1.869</v>
      </c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>
        <v>19.893000000000001</v>
      </c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</row>
    <row r="58" spans="1:123" x14ac:dyDescent="0.25">
      <c r="A58" s="41"/>
      <c r="B58" s="41"/>
      <c r="C58" s="41"/>
      <c r="D58" s="41"/>
      <c r="E58" s="41"/>
      <c r="F58" s="41"/>
      <c r="G58" s="41"/>
      <c r="H58" s="41"/>
      <c r="I58" s="42" t="s">
        <v>298</v>
      </c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69"/>
      <c r="DS58" s="69"/>
    </row>
    <row r="59" spans="1:123" x14ac:dyDescent="0.25">
      <c r="A59" s="41" t="s">
        <v>299</v>
      </c>
      <c r="B59" s="41"/>
      <c r="C59" s="41"/>
      <c r="D59" s="41"/>
      <c r="E59" s="41"/>
      <c r="F59" s="41"/>
      <c r="G59" s="41"/>
      <c r="H59" s="41"/>
      <c r="I59" s="42" t="s">
        <v>285</v>
      </c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1" t="s">
        <v>254</v>
      </c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69">
        <f>BF48/BF47*BF57</f>
        <v>6.8628930817610054E-2</v>
      </c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>
        <f t="shared" ref="CB59" si="6">CB48/CB47*CB57</f>
        <v>2.6500450045004498E-2</v>
      </c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>
        <f t="shared" ref="CX59" si="7">CX48/CX47*CX57</f>
        <v>0.64507069680989026</v>
      </c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</row>
    <row r="60" spans="1:123" x14ac:dyDescent="0.25">
      <c r="A60" s="41" t="s">
        <v>300</v>
      </c>
      <c r="B60" s="41"/>
      <c r="C60" s="41"/>
      <c r="D60" s="41"/>
      <c r="E60" s="41"/>
      <c r="F60" s="41"/>
      <c r="G60" s="41"/>
      <c r="H60" s="41"/>
      <c r="I60" s="42" t="s">
        <v>287</v>
      </c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1" t="s">
        <v>254</v>
      </c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69">
        <f>BF57-BF59</f>
        <v>4.0233710691823896</v>
      </c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>
        <f t="shared" ref="CB60" si="8">CB57-CB59</f>
        <v>1.8424995499549954</v>
      </c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>
        <f>CX57-CX59</f>
        <v>19.247929303190112</v>
      </c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</row>
    <row r="61" spans="1:123" x14ac:dyDescent="0.25">
      <c r="A61" s="41" t="s">
        <v>301</v>
      </c>
      <c r="B61" s="41"/>
      <c r="C61" s="41"/>
      <c r="D61" s="41"/>
      <c r="E61" s="41"/>
      <c r="F61" s="41"/>
      <c r="G61" s="41"/>
      <c r="H61" s="41"/>
      <c r="I61" s="42" t="s">
        <v>289</v>
      </c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1" t="s">
        <v>254</v>
      </c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</row>
    <row r="62" spans="1:123" x14ac:dyDescent="0.25">
      <c r="A62" s="41"/>
      <c r="B62" s="41"/>
      <c r="C62" s="41"/>
      <c r="D62" s="41"/>
      <c r="E62" s="41"/>
      <c r="F62" s="41"/>
      <c r="G62" s="41"/>
      <c r="H62" s="41"/>
      <c r="I62" s="42" t="s">
        <v>261</v>
      </c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</row>
    <row r="63" spans="1:123" x14ac:dyDescent="0.25">
      <c r="A63" s="41" t="s">
        <v>302</v>
      </c>
      <c r="B63" s="41"/>
      <c r="C63" s="41"/>
      <c r="D63" s="41"/>
      <c r="E63" s="41"/>
      <c r="F63" s="41"/>
      <c r="G63" s="41"/>
      <c r="H63" s="41"/>
      <c r="I63" s="42" t="s">
        <v>303</v>
      </c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62">
        <v>0</v>
      </c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>
        <v>0</v>
      </c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9">
        <v>9.6769999999999996</v>
      </c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</row>
    <row r="64" spans="1:123" x14ac:dyDescent="0.25">
      <c r="A64" s="41"/>
      <c r="B64" s="41"/>
      <c r="C64" s="41"/>
      <c r="D64" s="41"/>
      <c r="E64" s="41"/>
      <c r="F64" s="41"/>
      <c r="G64" s="41"/>
      <c r="H64" s="41"/>
      <c r="I64" s="42" t="s">
        <v>304</v>
      </c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</row>
    <row r="65" spans="1:123" x14ac:dyDescent="0.25">
      <c r="A65" s="41"/>
      <c r="B65" s="41"/>
      <c r="C65" s="41"/>
      <c r="D65" s="41"/>
      <c r="E65" s="41"/>
      <c r="F65" s="41"/>
      <c r="G65" s="41"/>
      <c r="H65" s="41"/>
      <c r="I65" s="42" t="s">
        <v>298</v>
      </c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</row>
    <row r="66" spans="1:123" x14ac:dyDescent="0.25">
      <c r="A66" s="41" t="s">
        <v>305</v>
      </c>
      <c r="B66" s="41"/>
      <c r="C66" s="41"/>
      <c r="D66" s="41"/>
      <c r="E66" s="41"/>
      <c r="F66" s="41"/>
      <c r="G66" s="41"/>
      <c r="H66" s="41"/>
      <c r="I66" s="42" t="s">
        <v>285</v>
      </c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1" t="s">
        <v>254</v>
      </c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62">
        <f>BF48/BF47*BF63</f>
        <v>0</v>
      </c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>
        <f t="shared" ref="CB66" si="9">CB48/CB47*CB63</f>
        <v>0</v>
      </c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9">
        <f t="shared" ref="CX66" si="10">CX48/CX47*CX63</f>
        <v>0.31379626667819371</v>
      </c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</row>
    <row r="67" spans="1:123" x14ac:dyDescent="0.25">
      <c r="A67" s="41" t="s">
        <v>306</v>
      </c>
      <c r="B67" s="41"/>
      <c r="C67" s="41"/>
      <c r="D67" s="41"/>
      <c r="E67" s="41"/>
      <c r="F67" s="41"/>
      <c r="G67" s="41"/>
      <c r="H67" s="41"/>
      <c r="I67" s="42" t="s">
        <v>287</v>
      </c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1" t="s">
        <v>254</v>
      </c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62">
        <f>BF63-BF66</f>
        <v>0</v>
      </c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>
        <f t="shared" ref="CB67" si="11">CB63-CB66</f>
        <v>0</v>
      </c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9">
        <f t="shared" ref="CX67" si="12">CX63-CX66</f>
        <v>9.3632037333218054</v>
      </c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</row>
    <row r="68" spans="1:123" x14ac:dyDescent="0.25">
      <c r="A68" s="41" t="s">
        <v>307</v>
      </c>
      <c r="B68" s="41"/>
      <c r="C68" s="41"/>
      <c r="D68" s="41"/>
      <c r="E68" s="41"/>
      <c r="F68" s="41"/>
      <c r="G68" s="41"/>
      <c r="H68" s="41"/>
      <c r="I68" s="42" t="s">
        <v>289</v>
      </c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1" t="s">
        <v>254</v>
      </c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</row>
    <row r="69" spans="1:123" x14ac:dyDescent="0.25">
      <c r="A69" s="41"/>
      <c r="B69" s="41"/>
      <c r="C69" s="41"/>
      <c r="D69" s="41"/>
      <c r="E69" s="41"/>
      <c r="F69" s="41"/>
      <c r="G69" s="41"/>
      <c r="H69" s="41"/>
      <c r="I69" s="42" t="s">
        <v>261</v>
      </c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</row>
    <row r="70" spans="1:123" x14ac:dyDescent="0.25">
      <c r="A70" s="41" t="s">
        <v>308</v>
      </c>
      <c r="B70" s="41"/>
      <c r="C70" s="41"/>
      <c r="D70" s="41"/>
      <c r="E70" s="41"/>
      <c r="F70" s="41"/>
      <c r="G70" s="41"/>
      <c r="H70" s="41"/>
      <c r="I70" s="42" t="s">
        <v>46</v>
      </c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1" t="s">
        <v>254</v>
      </c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</row>
    <row r="71" spans="1:123" x14ac:dyDescent="0.25">
      <c r="A71" s="41" t="s">
        <v>309</v>
      </c>
      <c r="B71" s="41"/>
      <c r="C71" s="41"/>
      <c r="D71" s="41"/>
      <c r="E71" s="41"/>
      <c r="F71" s="41"/>
      <c r="G71" s="41"/>
      <c r="H71" s="41"/>
      <c r="I71" s="42" t="s">
        <v>51</v>
      </c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1" t="s">
        <v>56</v>
      </c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</row>
    <row r="72" spans="1:123" x14ac:dyDescent="0.25">
      <c r="A72" s="41"/>
      <c r="B72" s="41"/>
      <c r="C72" s="41"/>
      <c r="D72" s="41"/>
      <c r="E72" s="41"/>
      <c r="F72" s="41"/>
      <c r="G72" s="41"/>
      <c r="H72" s="41"/>
      <c r="I72" s="42" t="s">
        <v>310</v>
      </c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</row>
    <row r="73" spans="1:123" x14ac:dyDescent="0.25">
      <c r="A73" s="41"/>
      <c r="B73" s="41"/>
      <c r="C73" s="41"/>
      <c r="D73" s="41"/>
      <c r="E73" s="41"/>
      <c r="F73" s="41"/>
      <c r="G73" s="41"/>
      <c r="H73" s="41"/>
      <c r="I73" s="42" t="s">
        <v>232</v>
      </c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</row>
    <row r="74" spans="1:123" x14ac:dyDescent="0.25">
      <c r="A74" s="41" t="s">
        <v>311</v>
      </c>
      <c r="B74" s="41"/>
      <c r="C74" s="41"/>
      <c r="D74" s="41"/>
      <c r="E74" s="41"/>
      <c r="F74" s="41"/>
      <c r="G74" s="41"/>
      <c r="H74" s="41"/>
      <c r="I74" s="42" t="s">
        <v>101</v>
      </c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73" t="str">
        <f>'Листы3-5'!BF64</f>
        <v>Инвестиционная программа АО "КЭС" на 2017 г. утверждена постановлением РСТ №543 от 14.08.2017</v>
      </c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 t="str">
        <f>BF74</f>
        <v>Инвестиционная программа АО "КЭС" на 2017 г. утверждена постановлением РСТ №543 от 14.08.2017</v>
      </c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 t="str">
        <f>'Листы3-5'!CX64</f>
        <v>Инвестиционная программа АО "КЭС" на 2019 г. утверждена постановлением РСТ №544 от 14.08.2017, письмом АО "КЭС" от 15.03.2018 № ис-111 в РСТ подана откорректированная инвестиционная программа на 2018-2020 гг., 21.03.2018 г. принята к рассмотрению РСТ (уведомление № 90.01-07/55 от 21.03.2018)</v>
      </c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</row>
    <row r="75" spans="1:123" x14ac:dyDescent="0.25">
      <c r="A75" s="41"/>
      <c r="B75" s="41"/>
      <c r="C75" s="41"/>
      <c r="D75" s="41"/>
      <c r="E75" s="41"/>
      <c r="F75" s="41"/>
      <c r="G75" s="41"/>
      <c r="H75" s="41"/>
      <c r="I75" s="42" t="s">
        <v>102</v>
      </c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</row>
    <row r="76" spans="1:123" x14ac:dyDescent="0.25">
      <c r="A76" s="41"/>
      <c r="B76" s="41"/>
      <c r="C76" s="41"/>
      <c r="D76" s="41"/>
      <c r="E76" s="41"/>
      <c r="F76" s="41"/>
      <c r="G76" s="41"/>
      <c r="H76" s="41"/>
      <c r="I76" s="42" t="s">
        <v>234</v>
      </c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</row>
    <row r="77" spans="1:123" x14ac:dyDescent="0.25">
      <c r="A77" s="41"/>
      <c r="B77" s="41"/>
      <c r="C77" s="41"/>
      <c r="D77" s="41"/>
      <c r="E77" s="41"/>
      <c r="F77" s="41"/>
      <c r="G77" s="41"/>
      <c r="H77" s="41"/>
      <c r="I77" s="42" t="s">
        <v>235</v>
      </c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</row>
    <row r="78" spans="1:123" ht="98.25" customHeight="1" x14ac:dyDescent="0.25">
      <c r="A78" s="41"/>
      <c r="B78" s="41"/>
      <c r="C78" s="41"/>
      <c r="D78" s="41"/>
      <c r="E78" s="41"/>
      <c r="F78" s="41"/>
      <c r="G78" s="41"/>
      <c r="H78" s="41"/>
      <c r="I78" s="42" t="s">
        <v>236</v>
      </c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</row>
    <row r="81" spans="1:123" x14ac:dyDescent="0.25">
      <c r="A81" s="16" t="s">
        <v>312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7" t="s">
        <v>313</v>
      </c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</row>
    <row r="82" spans="1:123" x14ac:dyDescent="0.25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7" t="s">
        <v>314</v>
      </c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</row>
    <row r="83" spans="1:123" x14ac:dyDescent="0.25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7" t="s">
        <v>315</v>
      </c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</row>
    <row r="84" spans="1:123" x14ac:dyDescent="0.25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7" t="s">
        <v>404</v>
      </c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</row>
    <row r="91" spans="1:123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</row>
    <row r="92" spans="1:123" s="2" customFormat="1" ht="11.25" x14ac:dyDescent="0.2">
      <c r="A92" s="12" t="s">
        <v>316</v>
      </c>
    </row>
  </sheetData>
  <mergeCells count="279">
    <mergeCell ref="CX47:DS47"/>
    <mergeCell ref="CX33:DS35"/>
    <mergeCell ref="BF40:CA41"/>
    <mergeCell ref="I36:AO36"/>
    <mergeCell ref="I37:AO37"/>
    <mergeCell ref="I32:AO32"/>
    <mergeCell ref="CB40:CW41"/>
    <mergeCell ref="I29:AO29"/>
    <mergeCell ref="CX40:DS41"/>
    <mergeCell ref="BF33:CA35"/>
    <mergeCell ref="CB33:CW35"/>
    <mergeCell ref="I35:AO35"/>
    <mergeCell ref="BF42:CA43"/>
    <mergeCell ref="CB42:CW43"/>
    <mergeCell ref="CX42:DS43"/>
    <mergeCell ref="I43:AO43"/>
    <mergeCell ref="AP43:BE43"/>
    <mergeCell ref="I42:AO42"/>
    <mergeCell ref="AP42:BE42"/>
    <mergeCell ref="AP30:BE30"/>
    <mergeCell ref="BF44:CA46"/>
    <mergeCell ref="CB44:CW46"/>
    <mergeCell ref="CX44:DS46"/>
    <mergeCell ref="AP44:BE46"/>
    <mergeCell ref="A74:H78"/>
    <mergeCell ref="AP74:BE78"/>
    <mergeCell ref="BF74:CA78"/>
    <mergeCell ref="CB67:CW67"/>
    <mergeCell ref="CX67:DS67"/>
    <mergeCell ref="A63:H65"/>
    <mergeCell ref="AP63:BE65"/>
    <mergeCell ref="A68:H69"/>
    <mergeCell ref="AP68:BE69"/>
    <mergeCell ref="BF68:CA69"/>
    <mergeCell ref="CB74:CW78"/>
    <mergeCell ref="CX74:DS78"/>
    <mergeCell ref="I78:AO78"/>
    <mergeCell ref="I77:AO77"/>
    <mergeCell ref="I75:AO75"/>
    <mergeCell ref="I76:AO76"/>
    <mergeCell ref="I74:AO74"/>
    <mergeCell ref="CB70:CW70"/>
    <mergeCell ref="CX70:DS70"/>
    <mergeCell ref="CB71:CW73"/>
    <mergeCell ref="CX71:DS73"/>
    <mergeCell ref="A70:H70"/>
    <mergeCell ref="I70:AO70"/>
    <mergeCell ref="AP70:BE70"/>
    <mergeCell ref="BF27:CA27"/>
    <mergeCell ref="CB27:CW27"/>
    <mergeCell ref="A22:H22"/>
    <mergeCell ref="CX22:DS22"/>
    <mergeCell ref="A31:H32"/>
    <mergeCell ref="AP31:BE32"/>
    <mergeCell ref="BF31:CA32"/>
    <mergeCell ref="CB31:CW32"/>
    <mergeCell ref="A30:H30"/>
    <mergeCell ref="CX23:DS23"/>
    <mergeCell ref="CX28:DS29"/>
    <mergeCell ref="CX27:DS27"/>
    <mergeCell ref="CX24:DS25"/>
    <mergeCell ref="CX31:DS32"/>
    <mergeCell ref="A28:H29"/>
    <mergeCell ref="AP28:BE29"/>
    <mergeCell ref="BF28:CA29"/>
    <mergeCell ref="CB28:CW29"/>
    <mergeCell ref="CB24:CW25"/>
    <mergeCell ref="BF30:CA30"/>
    <mergeCell ref="CB30:CW30"/>
    <mergeCell ref="CX30:DS30"/>
    <mergeCell ref="A20:H20"/>
    <mergeCell ref="I20:AO20"/>
    <mergeCell ref="AP20:BE20"/>
    <mergeCell ref="BF20:CA20"/>
    <mergeCell ref="CB20:CW20"/>
    <mergeCell ref="CX20:DS20"/>
    <mergeCell ref="I30:AO30"/>
    <mergeCell ref="A24:H25"/>
    <mergeCell ref="AP24:BE25"/>
    <mergeCell ref="AP27:BE27"/>
    <mergeCell ref="A26:H26"/>
    <mergeCell ref="AP26:BE26"/>
    <mergeCell ref="BF26:CA26"/>
    <mergeCell ref="CB26:CW26"/>
    <mergeCell ref="BF24:CA25"/>
    <mergeCell ref="A21:H21"/>
    <mergeCell ref="I26:AO26"/>
    <mergeCell ref="A23:H23"/>
    <mergeCell ref="AP23:BE23"/>
    <mergeCell ref="BF23:CA23"/>
    <mergeCell ref="CB23:CW23"/>
    <mergeCell ref="A27:H27"/>
    <mergeCell ref="I27:AO27"/>
    <mergeCell ref="CX26:DS26"/>
    <mergeCell ref="A37:H39"/>
    <mergeCell ref="AP37:BE39"/>
    <mergeCell ref="BF37:CA39"/>
    <mergeCell ref="CB37:CW39"/>
    <mergeCell ref="CX37:DS39"/>
    <mergeCell ref="I38:AO38"/>
    <mergeCell ref="I33:AO33"/>
    <mergeCell ref="I34:AO34"/>
    <mergeCell ref="I31:AO31"/>
    <mergeCell ref="A33:H35"/>
    <mergeCell ref="AP33:BE35"/>
    <mergeCell ref="A36:H36"/>
    <mergeCell ref="AP36:BE36"/>
    <mergeCell ref="BF36:CA36"/>
    <mergeCell ref="CB36:CW36"/>
    <mergeCell ref="CX36:DS36"/>
    <mergeCell ref="AP50:BE51"/>
    <mergeCell ref="BF50:CA51"/>
    <mergeCell ref="CB50:CW51"/>
    <mergeCell ref="CX50:DS51"/>
    <mergeCell ref="A48:H48"/>
    <mergeCell ref="AP48:BE48"/>
    <mergeCell ref="BF48:CA48"/>
    <mergeCell ref="I51:AO51"/>
    <mergeCell ref="I50:AO50"/>
    <mergeCell ref="A49:H49"/>
    <mergeCell ref="I49:AO49"/>
    <mergeCell ref="BF49:CA49"/>
    <mergeCell ref="CB49:CW49"/>
    <mergeCell ref="CX49:DS49"/>
    <mergeCell ref="CB48:CW48"/>
    <mergeCell ref="CX48:DS48"/>
    <mergeCell ref="AP47:BE47"/>
    <mergeCell ref="BF47:CA47"/>
    <mergeCell ref="CB47:CW47"/>
    <mergeCell ref="A71:H73"/>
    <mergeCell ref="AP71:BE73"/>
    <mergeCell ref="BF70:CA70"/>
    <mergeCell ref="I73:AO73"/>
    <mergeCell ref="A60:H60"/>
    <mergeCell ref="AP60:BE60"/>
    <mergeCell ref="I67:AO67"/>
    <mergeCell ref="A61:H62"/>
    <mergeCell ref="AP61:BE62"/>
    <mergeCell ref="BF61:CA62"/>
    <mergeCell ref="BF60:CA60"/>
    <mergeCell ref="A67:H67"/>
    <mergeCell ref="A66:H66"/>
    <mergeCell ref="AP67:BE67"/>
    <mergeCell ref="BF67:CA67"/>
    <mergeCell ref="CB68:CW69"/>
    <mergeCell ref="BF52:CA53"/>
    <mergeCell ref="CB52:CW53"/>
    <mergeCell ref="A52:H53"/>
    <mergeCell ref="AP49:BE49"/>
    <mergeCell ref="A50:H51"/>
    <mergeCell ref="CX68:DS69"/>
    <mergeCell ref="I69:AO69"/>
    <mergeCell ref="AP57:BE58"/>
    <mergeCell ref="BF57:CA58"/>
    <mergeCell ref="I60:AO60"/>
    <mergeCell ref="I61:AO61"/>
    <mergeCell ref="BF71:CA73"/>
    <mergeCell ref="I72:AO72"/>
    <mergeCell ref="I71:AO71"/>
    <mergeCell ref="CB57:CW58"/>
    <mergeCell ref="CX57:DS58"/>
    <mergeCell ref="CB61:CW62"/>
    <mergeCell ref="CX61:DS62"/>
    <mergeCell ref="CB60:CW60"/>
    <mergeCell ref="AP59:BE59"/>
    <mergeCell ref="BF59:CA59"/>
    <mergeCell ref="CB59:CW59"/>
    <mergeCell ref="CX59:DS59"/>
    <mergeCell ref="I66:AO66"/>
    <mergeCell ref="AP66:BE66"/>
    <mergeCell ref="BF66:CA66"/>
    <mergeCell ref="I62:AO62"/>
    <mergeCell ref="I68:AO68"/>
    <mergeCell ref="I59:AO59"/>
    <mergeCell ref="CX52:DS53"/>
    <mergeCell ref="I52:AO52"/>
    <mergeCell ref="CB66:CW66"/>
    <mergeCell ref="CX66:DS66"/>
    <mergeCell ref="I65:AO65"/>
    <mergeCell ref="I64:AO64"/>
    <mergeCell ref="I63:AO63"/>
    <mergeCell ref="BF63:CA65"/>
    <mergeCell ref="CB63:CW65"/>
    <mergeCell ref="CX63:DS65"/>
    <mergeCell ref="I54:AO54"/>
    <mergeCell ref="AP54:BE54"/>
    <mergeCell ref="BF54:CA54"/>
    <mergeCell ref="CB54:CW54"/>
    <mergeCell ref="I55:AO55"/>
    <mergeCell ref="CX60:DS60"/>
    <mergeCell ref="I56:AO56"/>
    <mergeCell ref="AP55:BE56"/>
    <mergeCell ref="BF55:CA56"/>
    <mergeCell ref="CB55:CW56"/>
    <mergeCell ref="CX55:DS56"/>
    <mergeCell ref="CX54:DS54"/>
    <mergeCell ref="I57:AO57"/>
    <mergeCell ref="I58:AO58"/>
    <mergeCell ref="AP40:BE41"/>
    <mergeCell ref="A59:H59"/>
    <mergeCell ref="A55:H56"/>
    <mergeCell ref="I53:AO53"/>
    <mergeCell ref="AP52:BE53"/>
    <mergeCell ref="A57:H58"/>
    <mergeCell ref="I21:AO21"/>
    <mergeCell ref="I22:AO22"/>
    <mergeCell ref="I23:AO23"/>
    <mergeCell ref="I24:AO24"/>
    <mergeCell ref="I25:AO25"/>
    <mergeCell ref="A54:H54"/>
    <mergeCell ref="I41:AO41"/>
    <mergeCell ref="I40:AO40"/>
    <mergeCell ref="I39:AO39"/>
    <mergeCell ref="I44:AO44"/>
    <mergeCell ref="I45:AO45"/>
    <mergeCell ref="I46:AO46"/>
    <mergeCell ref="I47:AO47"/>
    <mergeCell ref="I48:AO48"/>
    <mergeCell ref="A44:H46"/>
    <mergeCell ref="A42:H43"/>
    <mergeCell ref="A40:H41"/>
    <mergeCell ref="A47:H47"/>
    <mergeCell ref="CX21:DS21"/>
    <mergeCell ref="AP22:BE22"/>
    <mergeCell ref="BF22:CA22"/>
    <mergeCell ref="AP21:BE21"/>
    <mergeCell ref="BF21:CA21"/>
    <mergeCell ref="CB21:CW21"/>
    <mergeCell ref="I28:AO28"/>
    <mergeCell ref="CB22:CW22"/>
    <mergeCell ref="A9:H9"/>
    <mergeCell ref="I9:AO9"/>
    <mergeCell ref="AP9:BE9"/>
    <mergeCell ref="BF9:CA9"/>
    <mergeCell ref="CB9:CW9"/>
    <mergeCell ref="I19:AO19"/>
    <mergeCell ref="A18:H19"/>
    <mergeCell ref="AP18:BE19"/>
    <mergeCell ref="BF18:CA19"/>
    <mergeCell ref="CB18:CW19"/>
    <mergeCell ref="A15:H15"/>
    <mergeCell ref="I15:AO15"/>
    <mergeCell ref="AP15:BE15"/>
    <mergeCell ref="BF15:CA15"/>
    <mergeCell ref="CB15:CW15"/>
    <mergeCell ref="I16:AO16"/>
    <mergeCell ref="A16:H17"/>
    <mergeCell ref="AP16:BE17"/>
    <mergeCell ref="BF16:CA17"/>
    <mergeCell ref="CB16:CW17"/>
    <mergeCell ref="A10:H14"/>
    <mergeCell ref="AP10:BE14"/>
    <mergeCell ref="BF10:CA14"/>
    <mergeCell ref="CB10:CW14"/>
    <mergeCell ref="CX9:DS9"/>
    <mergeCell ref="I12:AO12"/>
    <mergeCell ref="I13:AO13"/>
    <mergeCell ref="CX18:DS19"/>
    <mergeCell ref="I17:AO17"/>
    <mergeCell ref="CX16:DS17"/>
    <mergeCell ref="I11:AO11"/>
    <mergeCell ref="I10:AO10"/>
    <mergeCell ref="I18:AO18"/>
    <mergeCell ref="I14:AO14"/>
    <mergeCell ref="CX15:DS15"/>
    <mergeCell ref="CX10:DS14"/>
    <mergeCell ref="A5:DS5"/>
    <mergeCell ref="A7:H7"/>
    <mergeCell ref="I7:AO7"/>
    <mergeCell ref="AP7:BE7"/>
    <mergeCell ref="BF7:CA7"/>
    <mergeCell ref="CB7:CW7"/>
    <mergeCell ref="CX7:DS7"/>
    <mergeCell ref="A8:H8"/>
    <mergeCell ref="I8:AO8"/>
    <mergeCell ref="AP8:BE8"/>
    <mergeCell ref="BF8:CA8"/>
    <mergeCell ref="CB8:CW8"/>
    <mergeCell ref="CX8:DS8"/>
  </mergeCells>
  <pageMargins left="0.39370078740157483" right="0.39370078740157483" top="0.78740157480314965" bottom="0.39370078740157483" header="0.27559055118110237" footer="0.27559055118110237"/>
  <pageSetup paperSize="9" scale="95" orientation="landscape" r:id="rId1"/>
  <headerFooter alignWithMargins="0"/>
  <rowBreaks count="2" manualBreakCount="2">
    <brk id="32" max="16383" man="1"/>
    <brk id="62" max="122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8"/>
  </sheetPr>
  <dimension ref="A1:DT99"/>
  <sheetViews>
    <sheetView tabSelected="1" zoomScaleNormal="100" workbookViewId="0">
      <selection activeCell="BF72" sqref="BF72:DS74"/>
    </sheetView>
  </sheetViews>
  <sheetFormatPr defaultColWidth="1.140625" defaultRowHeight="15.75" x14ac:dyDescent="0.25"/>
  <cols>
    <col min="1" max="40" width="1.140625" style="1"/>
    <col min="41" max="41" width="2.28515625" style="1" customWidth="1"/>
    <col min="42" max="89" width="1.140625" style="1"/>
    <col min="90" max="90" width="3.42578125" style="1" customWidth="1"/>
    <col min="91" max="91" width="1.140625" style="1"/>
    <col min="92" max="92" width="2.28515625" style="1" customWidth="1"/>
    <col min="93" max="16384" width="1.140625" style="1"/>
  </cols>
  <sheetData>
    <row r="1" spans="1:124" s="2" customFormat="1" ht="11.25" x14ac:dyDescent="0.2">
      <c r="DS1" s="3" t="s">
        <v>317</v>
      </c>
      <c r="DT1" s="3"/>
    </row>
    <row r="2" spans="1:124" s="2" customFormat="1" ht="11.25" x14ac:dyDescent="0.2">
      <c r="DS2" s="3" t="s">
        <v>10</v>
      </c>
      <c r="DT2" s="3"/>
    </row>
    <row r="3" spans="1:124" s="2" customFormat="1" ht="11.25" x14ac:dyDescent="0.2">
      <c r="DS3" s="3" t="s">
        <v>11</v>
      </c>
      <c r="DT3" s="3"/>
    </row>
    <row r="7" spans="1:124" s="10" customFormat="1" ht="18.75" x14ac:dyDescent="0.3">
      <c r="A7" s="25" t="s">
        <v>318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</row>
    <row r="10" spans="1:124" x14ac:dyDescent="0.25">
      <c r="A10" s="26" t="s">
        <v>26</v>
      </c>
      <c r="B10" s="27"/>
      <c r="C10" s="27"/>
      <c r="D10" s="27"/>
      <c r="E10" s="27"/>
      <c r="F10" s="27"/>
      <c r="G10" s="27"/>
      <c r="H10" s="28"/>
      <c r="I10" s="26" t="s">
        <v>28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8"/>
      <c r="AP10" s="26" t="s">
        <v>29</v>
      </c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8"/>
      <c r="BF10" s="26" t="str">
        <f>'Листы3-5'!BF8:CA8</f>
        <v>Фактические показатели</v>
      </c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8"/>
      <c r="CB10" s="26" t="str">
        <f>'Листы3-5'!CB8:CW8</f>
        <v>Показатели,</v>
      </c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8"/>
      <c r="CX10" s="26" t="str">
        <f>'Листы3-5'!CX8:DS8</f>
        <v>Предложения</v>
      </c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8"/>
    </row>
    <row r="11" spans="1:124" x14ac:dyDescent="0.25">
      <c r="A11" s="32" t="s">
        <v>27</v>
      </c>
      <c r="B11" s="33"/>
      <c r="C11" s="33"/>
      <c r="D11" s="33"/>
      <c r="E11" s="33"/>
      <c r="F11" s="33"/>
      <c r="G11" s="33"/>
      <c r="H11" s="34"/>
      <c r="I11" s="32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4"/>
      <c r="AP11" s="32" t="s">
        <v>30</v>
      </c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4"/>
      <c r="BF11" s="32" t="str">
        <f>'Листы3-5'!BF9:CA9</f>
        <v>за 2017 год</v>
      </c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4"/>
      <c r="CB11" s="32" t="str">
        <f>'Листы3-5'!CB9:CW9</f>
        <v>утвержденные на 2018 г.</v>
      </c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4"/>
      <c r="CX11" s="32" t="str">
        <f>'Листы3-5'!CX9:DS9</f>
        <v>на 2019 г.</v>
      </c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4"/>
    </row>
    <row r="12" spans="1:124" s="15" customFormat="1" x14ac:dyDescent="0.2">
      <c r="A12" s="46"/>
      <c r="B12" s="41"/>
      <c r="C12" s="41"/>
      <c r="D12" s="41"/>
      <c r="E12" s="41"/>
      <c r="F12" s="41"/>
      <c r="G12" s="41"/>
      <c r="H12" s="47"/>
      <c r="I12" s="56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57"/>
      <c r="AP12" s="46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7"/>
      <c r="BF12" s="48" t="s">
        <v>319</v>
      </c>
      <c r="BG12" s="43"/>
      <c r="BH12" s="43"/>
      <c r="BI12" s="43"/>
      <c r="BJ12" s="43"/>
      <c r="BK12" s="43"/>
      <c r="BL12" s="43"/>
      <c r="BM12" s="43"/>
      <c r="BN12" s="43"/>
      <c r="BO12" s="43"/>
      <c r="BP12" s="49"/>
      <c r="BQ12" s="48" t="s">
        <v>321</v>
      </c>
      <c r="BR12" s="43"/>
      <c r="BS12" s="43"/>
      <c r="BT12" s="43"/>
      <c r="BU12" s="43"/>
      <c r="BV12" s="43"/>
      <c r="BW12" s="43"/>
      <c r="BX12" s="43"/>
      <c r="BY12" s="43"/>
      <c r="BZ12" s="43"/>
      <c r="CA12" s="49"/>
      <c r="CB12" s="48" t="s">
        <v>319</v>
      </c>
      <c r="CC12" s="43"/>
      <c r="CD12" s="43"/>
      <c r="CE12" s="43"/>
      <c r="CF12" s="43"/>
      <c r="CG12" s="43"/>
      <c r="CH12" s="43"/>
      <c r="CI12" s="43"/>
      <c r="CJ12" s="43"/>
      <c r="CK12" s="43"/>
      <c r="CL12" s="49"/>
      <c r="CM12" s="48" t="s">
        <v>321</v>
      </c>
      <c r="CN12" s="43"/>
      <c r="CO12" s="43"/>
      <c r="CP12" s="43"/>
      <c r="CQ12" s="43"/>
      <c r="CR12" s="43"/>
      <c r="CS12" s="43"/>
      <c r="CT12" s="43"/>
      <c r="CU12" s="43"/>
      <c r="CV12" s="43"/>
      <c r="CW12" s="49"/>
      <c r="CX12" s="48" t="s">
        <v>319</v>
      </c>
      <c r="CY12" s="43"/>
      <c r="CZ12" s="43"/>
      <c r="DA12" s="43"/>
      <c r="DB12" s="43"/>
      <c r="DC12" s="43"/>
      <c r="DD12" s="43"/>
      <c r="DE12" s="43"/>
      <c r="DF12" s="43"/>
      <c r="DG12" s="43"/>
      <c r="DH12" s="49"/>
      <c r="DI12" s="48" t="s">
        <v>321</v>
      </c>
      <c r="DJ12" s="43"/>
      <c r="DK12" s="43"/>
      <c r="DL12" s="43"/>
      <c r="DM12" s="43"/>
      <c r="DN12" s="43"/>
      <c r="DO12" s="43"/>
      <c r="DP12" s="43"/>
      <c r="DQ12" s="43"/>
      <c r="DR12" s="43"/>
      <c r="DS12" s="49"/>
    </row>
    <row r="13" spans="1:124" x14ac:dyDescent="0.25">
      <c r="A13" s="53"/>
      <c r="B13" s="54"/>
      <c r="C13" s="54"/>
      <c r="D13" s="54"/>
      <c r="E13" s="54"/>
      <c r="F13" s="54"/>
      <c r="G13" s="54"/>
      <c r="H13" s="55"/>
      <c r="I13" s="50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2"/>
      <c r="AP13" s="53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5"/>
      <c r="BF13" s="53" t="s">
        <v>320</v>
      </c>
      <c r="BG13" s="54"/>
      <c r="BH13" s="54"/>
      <c r="BI13" s="54"/>
      <c r="BJ13" s="54"/>
      <c r="BK13" s="54"/>
      <c r="BL13" s="54"/>
      <c r="BM13" s="54"/>
      <c r="BN13" s="54"/>
      <c r="BO13" s="54"/>
      <c r="BP13" s="55"/>
      <c r="BQ13" s="53" t="s">
        <v>320</v>
      </c>
      <c r="BR13" s="54"/>
      <c r="BS13" s="54"/>
      <c r="BT13" s="54"/>
      <c r="BU13" s="54"/>
      <c r="BV13" s="54"/>
      <c r="BW13" s="54"/>
      <c r="BX13" s="54"/>
      <c r="BY13" s="54"/>
      <c r="BZ13" s="54"/>
      <c r="CA13" s="55"/>
      <c r="CB13" s="53" t="s">
        <v>320</v>
      </c>
      <c r="CC13" s="54"/>
      <c r="CD13" s="54"/>
      <c r="CE13" s="54"/>
      <c r="CF13" s="54"/>
      <c r="CG13" s="54"/>
      <c r="CH13" s="54"/>
      <c r="CI13" s="54"/>
      <c r="CJ13" s="54"/>
      <c r="CK13" s="54"/>
      <c r="CL13" s="55"/>
      <c r="CM13" s="53" t="s">
        <v>320</v>
      </c>
      <c r="CN13" s="54"/>
      <c r="CO13" s="54"/>
      <c r="CP13" s="54"/>
      <c r="CQ13" s="54"/>
      <c r="CR13" s="54"/>
      <c r="CS13" s="54"/>
      <c r="CT13" s="54"/>
      <c r="CU13" s="54"/>
      <c r="CV13" s="54"/>
      <c r="CW13" s="55"/>
      <c r="CX13" s="53" t="s">
        <v>320</v>
      </c>
      <c r="CY13" s="54"/>
      <c r="CZ13" s="54"/>
      <c r="DA13" s="54"/>
      <c r="DB13" s="54"/>
      <c r="DC13" s="54"/>
      <c r="DD13" s="54"/>
      <c r="DE13" s="54"/>
      <c r="DF13" s="54"/>
      <c r="DG13" s="54"/>
      <c r="DH13" s="55"/>
      <c r="DI13" s="53" t="s">
        <v>320</v>
      </c>
      <c r="DJ13" s="54"/>
      <c r="DK13" s="54"/>
      <c r="DL13" s="54"/>
      <c r="DM13" s="54"/>
      <c r="DN13" s="54"/>
      <c r="DO13" s="54"/>
      <c r="DP13" s="54"/>
      <c r="DQ13" s="54"/>
      <c r="DR13" s="54"/>
      <c r="DS13" s="55"/>
    </row>
    <row r="14" spans="1:124" x14ac:dyDescent="0.25">
      <c r="A14" s="43" t="s">
        <v>34</v>
      </c>
      <c r="B14" s="43"/>
      <c r="C14" s="43"/>
      <c r="D14" s="43"/>
      <c r="E14" s="43"/>
      <c r="F14" s="43"/>
      <c r="G14" s="43"/>
      <c r="H14" s="43"/>
      <c r="I14" s="40" t="s">
        <v>322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</row>
    <row r="15" spans="1:124" x14ac:dyDescent="0.25">
      <c r="A15" s="41"/>
      <c r="B15" s="41"/>
      <c r="C15" s="41"/>
      <c r="D15" s="41"/>
      <c r="E15" s="41"/>
      <c r="F15" s="41"/>
      <c r="G15" s="41"/>
      <c r="H15" s="41"/>
      <c r="I15" s="42" t="s">
        <v>323</v>
      </c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</row>
    <row r="16" spans="1:124" x14ac:dyDescent="0.25">
      <c r="A16" s="41" t="s">
        <v>41</v>
      </c>
      <c r="B16" s="41"/>
      <c r="C16" s="41"/>
      <c r="D16" s="41"/>
      <c r="E16" s="41"/>
      <c r="F16" s="41"/>
      <c r="G16" s="41"/>
      <c r="H16" s="41"/>
      <c r="I16" s="42" t="s">
        <v>324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</row>
    <row r="17" spans="1:123" x14ac:dyDescent="0.25">
      <c r="A17" s="41"/>
      <c r="B17" s="41"/>
      <c r="C17" s="41"/>
      <c r="D17" s="41"/>
      <c r="E17" s="41"/>
      <c r="F17" s="41"/>
      <c r="G17" s="41"/>
      <c r="H17" s="41"/>
      <c r="I17" s="42" t="s">
        <v>325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</row>
    <row r="18" spans="1:123" x14ac:dyDescent="0.25">
      <c r="A18" s="41"/>
      <c r="B18" s="41"/>
      <c r="C18" s="41"/>
      <c r="D18" s="41"/>
      <c r="E18" s="41"/>
      <c r="F18" s="41"/>
      <c r="G18" s="41"/>
      <c r="H18" s="41"/>
      <c r="I18" s="42" t="s">
        <v>326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1" t="s">
        <v>354</v>
      </c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</row>
    <row r="19" spans="1:123" x14ac:dyDescent="0.25">
      <c r="A19" s="41"/>
      <c r="B19" s="41"/>
      <c r="C19" s="41"/>
      <c r="D19" s="41"/>
      <c r="E19" s="41"/>
      <c r="F19" s="41"/>
      <c r="G19" s="41"/>
      <c r="H19" s="41"/>
      <c r="I19" s="42" t="s">
        <v>327</v>
      </c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</row>
    <row r="20" spans="1:123" x14ac:dyDescent="0.25">
      <c r="A20" s="41"/>
      <c r="B20" s="41"/>
      <c r="C20" s="41"/>
      <c r="D20" s="41"/>
      <c r="E20" s="41"/>
      <c r="F20" s="41"/>
      <c r="G20" s="41"/>
      <c r="H20" s="41"/>
      <c r="I20" s="42" t="s">
        <v>328</v>
      </c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</row>
    <row r="21" spans="1:123" x14ac:dyDescent="0.25">
      <c r="A21" s="41"/>
      <c r="B21" s="41"/>
      <c r="C21" s="41"/>
      <c r="D21" s="41"/>
      <c r="E21" s="41"/>
      <c r="F21" s="41"/>
      <c r="G21" s="41"/>
      <c r="H21" s="41"/>
      <c r="I21" s="42" t="s">
        <v>329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</row>
    <row r="22" spans="1:123" x14ac:dyDescent="0.25">
      <c r="A22" s="41"/>
      <c r="B22" s="41"/>
      <c r="C22" s="41"/>
      <c r="D22" s="41"/>
      <c r="E22" s="41"/>
      <c r="F22" s="41"/>
      <c r="G22" s="41"/>
      <c r="H22" s="41"/>
      <c r="I22" s="42" t="s">
        <v>330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</row>
    <row r="23" spans="1:123" x14ac:dyDescent="0.25">
      <c r="A23" s="41"/>
      <c r="B23" s="41"/>
      <c r="C23" s="41"/>
      <c r="D23" s="41"/>
      <c r="E23" s="41"/>
      <c r="F23" s="41"/>
      <c r="G23" s="41"/>
      <c r="H23" s="41"/>
      <c r="I23" s="42" t="s">
        <v>331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</row>
    <row r="24" spans="1:123" x14ac:dyDescent="0.25">
      <c r="A24" s="41"/>
      <c r="B24" s="41"/>
      <c r="C24" s="41"/>
      <c r="D24" s="41"/>
      <c r="E24" s="41"/>
      <c r="F24" s="41"/>
      <c r="G24" s="41"/>
      <c r="H24" s="41"/>
      <c r="I24" s="42" t="s">
        <v>332</v>
      </c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</row>
    <row r="25" spans="1:123" x14ac:dyDescent="0.25">
      <c r="A25" s="41"/>
      <c r="B25" s="41"/>
      <c r="C25" s="41"/>
      <c r="D25" s="41"/>
      <c r="E25" s="41"/>
      <c r="F25" s="41"/>
      <c r="G25" s="41"/>
      <c r="H25" s="41"/>
      <c r="I25" s="42" t="s">
        <v>333</v>
      </c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</row>
    <row r="26" spans="1:123" x14ac:dyDescent="0.25">
      <c r="A26" s="41"/>
      <c r="B26" s="41"/>
      <c r="C26" s="41"/>
      <c r="D26" s="41"/>
      <c r="E26" s="41"/>
      <c r="F26" s="41"/>
      <c r="G26" s="41"/>
      <c r="H26" s="41"/>
      <c r="I26" s="42" t="s">
        <v>334</v>
      </c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</row>
    <row r="27" spans="1:123" x14ac:dyDescent="0.25">
      <c r="A27" s="41"/>
      <c r="B27" s="41"/>
      <c r="C27" s="41"/>
      <c r="D27" s="41"/>
      <c r="E27" s="41"/>
      <c r="F27" s="41"/>
      <c r="G27" s="41"/>
      <c r="H27" s="41"/>
      <c r="I27" s="42" t="s">
        <v>335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</row>
    <row r="28" spans="1:123" x14ac:dyDescent="0.25">
      <c r="A28" s="41"/>
      <c r="B28" s="41"/>
      <c r="C28" s="41"/>
      <c r="D28" s="41"/>
      <c r="E28" s="41"/>
      <c r="F28" s="41"/>
      <c r="G28" s="41"/>
      <c r="H28" s="41"/>
      <c r="I28" s="42" t="s">
        <v>336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</row>
    <row r="29" spans="1:123" x14ac:dyDescent="0.25">
      <c r="A29" s="41"/>
      <c r="B29" s="41"/>
      <c r="C29" s="41"/>
      <c r="D29" s="41"/>
      <c r="E29" s="41"/>
      <c r="F29" s="41"/>
      <c r="G29" s="41"/>
      <c r="H29" s="41"/>
      <c r="I29" s="42" t="s">
        <v>337</v>
      </c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</row>
    <row r="30" spans="1:123" x14ac:dyDescent="0.25">
      <c r="A30" s="41"/>
      <c r="B30" s="41"/>
      <c r="C30" s="41"/>
      <c r="D30" s="41"/>
      <c r="E30" s="41"/>
      <c r="F30" s="41"/>
      <c r="G30" s="41"/>
      <c r="H30" s="41"/>
      <c r="I30" s="42" t="s">
        <v>338</v>
      </c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</row>
    <row r="31" spans="1:123" x14ac:dyDescent="0.25">
      <c r="A31" s="41"/>
      <c r="B31" s="41"/>
      <c r="C31" s="41"/>
      <c r="D31" s="41"/>
      <c r="E31" s="41"/>
      <c r="F31" s="41"/>
      <c r="G31" s="41"/>
      <c r="H31" s="41"/>
      <c r="I31" s="42" t="s">
        <v>339</v>
      </c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1" t="s">
        <v>349</v>
      </c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</row>
    <row r="32" spans="1:123" x14ac:dyDescent="0.25">
      <c r="A32" s="41"/>
      <c r="B32" s="41"/>
      <c r="C32" s="41"/>
      <c r="D32" s="41"/>
      <c r="E32" s="41"/>
      <c r="F32" s="41"/>
      <c r="G32" s="41"/>
      <c r="H32" s="41"/>
      <c r="I32" s="42" t="s">
        <v>340</v>
      </c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</row>
    <row r="33" spans="1:123" x14ac:dyDescent="0.25">
      <c r="A33" s="41"/>
      <c r="B33" s="41"/>
      <c r="C33" s="41"/>
      <c r="D33" s="41"/>
      <c r="E33" s="41"/>
      <c r="F33" s="41"/>
      <c r="G33" s="41"/>
      <c r="H33" s="41"/>
      <c r="I33" s="42" t="s">
        <v>327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</row>
    <row r="34" spans="1:123" x14ac:dyDescent="0.25">
      <c r="A34" s="41"/>
      <c r="B34" s="41"/>
      <c r="C34" s="41"/>
      <c r="D34" s="41"/>
      <c r="E34" s="41"/>
      <c r="F34" s="41"/>
      <c r="G34" s="41"/>
      <c r="H34" s="41"/>
      <c r="I34" s="42" t="s">
        <v>341</v>
      </c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</row>
    <row r="35" spans="1:123" x14ac:dyDescent="0.25">
      <c r="A35" s="41"/>
      <c r="B35" s="41"/>
      <c r="C35" s="41"/>
      <c r="D35" s="41"/>
      <c r="E35" s="41"/>
      <c r="F35" s="41"/>
      <c r="G35" s="41"/>
      <c r="H35" s="41"/>
      <c r="I35" s="42" t="s">
        <v>342</v>
      </c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</row>
    <row r="36" spans="1:123" x14ac:dyDescent="0.25">
      <c r="A36" s="41"/>
      <c r="B36" s="41"/>
      <c r="C36" s="41"/>
      <c r="D36" s="41"/>
      <c r="E36" s="41"/>
      <c r="F36" s="41"/>
      <c r="G36" s="41"/>
      <c r="H36" s="41"/>
      <c r="I36" s="42" t="s">
        <v>343</v>
      </c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</row>
    <row r="37" spans="1:123" x14ac:dyDescent="0.25">
      <c r="A37" s="41"/>
      <c r="B37" s="41"/>
      <c r="C37" s="41"/>
      <c r="D37" s="41"/>
      <c r="E37" s="41"/>
      <c r="F37" s="41"/>
      <c r="G37" s="41"/>
      <c r="H37" s="41"/>
      <c r="I37" s="42" t="s">
        <v>344</v>
      </c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</row>
    <row r="38" spans="1:123" x14ac:dyDescent="0.25">
      <c r="A38" s="41"/>
      <c r="B38" s="41"/>
      <c r="C38" s="41"/>
      <c r="D38" s="41"/>
      <c r="E38" s="41"/>
      <c r="F38" s="41"/>
      <c r="G38" s="41"/>
      <c r="H38" s="41"/>
      <c r="I38" s="42" t="s">
        <v>345</v>
      </c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</row>
    <row r="39" spans="1:123" x14ac:dyDescent="0.25">
      <c r="A39" s="41"/>
      <c r="B39" s="41"/>
      <c r="C39" s="41"/>
      <c r="D39" s="41"/>
      <c r="E39" s="41"/>
      <c r="F39" s="41"/>
      <c r="G39" s="41"/>
      <c r="H39" s="41"/>
      <c r="I39" s="42" t="s">
        <v>346</v>
      </c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</row>
    <row r="40" spans="1:123" x14ac:dyDescent="0.25">
      <c r="A40" s="41"/>
      <c r="B40" s="41"/>
      <c r="C40" s="41"/>
      <c r="D40" s="41"/>
      <c r="E40" s="41"/>
      <c r="F40" s="41"/>
      <c r="G40" s="41"/>
      <c r="H40" s="41"/>
      <c r="I40" s="42" t="s">
        <v>347</v>
      </c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</row>
    <row r="41" spans="1:123" x14ac:dyDescent="0.25">
      <c r="A41" s="41"/>
      <c r="B41" s="41"/>
      <c r="C41" s="41"/>
      <c r="D41" s="41"/>
      <c r="E41" s="41"/>
      <c r="F41" s="41"/>
      <c r="G41" s="41"/>
      <c r="H41" s="41"/>
      <c r="I41" s="42" t="s">
        <v>348</v>
      </c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</row>
    <row r="42" spans="1:123" x14ac:dyDescent="0.25">
      <c r="A42" s="41"/>
      <c r="B42" s="41"/>
      <c r="C42" s="41"/>
      <c r="D42" s="41"/>
      <c r="E42" s="41"/>
      <c r="F42" s="41"/>
      <c r="G42" s="41"/>
      <c r="H42" s="41"/>
      <c r="I42" s="42" t="s">
        <v>336</v>
      </c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</row>
    <row r="43" spans="1:123" x14ac:dyDescent="0.25">
      <c r="A43" s="41"/>
      <c r="B43" s="41"/>
      <c r="C43" s="41"/>
      <c r="D43" s="41"/>
      <c r="E43" s="41"/>
      <c r="F43" s="41"/>
      <c r="G43" s="41"/>
      <c r="H43" s="41"/>
      <c r="I43" s="42" t="s">
        <v>337</v>
      </c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</row>
    <row r="44" spans="1:123" x14ac:dyDescent="0.25">
      <c r="A44" s="41"/>
      <c r="B44" s="41"/>
      <c r="C44" s="41"/>
      <c r="D44" s="41"/>
      <c r="E44" s="41"/>
      <c r="F44" s="41"/>
      <c r="G44" s="41"/>
      <c r="H44" s="41"/>
      <c r="I44" s="42" t="s">
        <v>338</v>
      </c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</row>
    <row r="45" spans="1:123" x14ac:dyDescent="0.25">
      <c r="A45" s="41" t="s">
        <v>43</v>
      </c>
      <c r="B45" s="41"/>
      <c r="C45" s="41"/>
      <c r="D45" s="41"/>
      <c r="E45" s="41"/>
      <c r="F45" s="41"/>
      <c r="G45" s="41"/>
      <c r="H45" s="41"/>
      <c r="I45" s="42" t="s">
        <v>350</v>
      </c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</row>
    <row r="46" spans="1:123" x14ac:dyDescent="0.25">
      <c r="A46" s="41"/>
      <c r="B46" s="41"/>
      <c r="C46" s="41"/>
      <c r="D46" s="41"/>
      <c r="E46" s="41"/>
      <c r="F46" s="41"/>
      <c r="G46" s="41"/>
      <c r="H46" s="41"/>
      <c r="I46" s="42" t="s">
        <v>351</v>
      </c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</row>
    <row r="47" spans="1:123" x14ac:dyDescent="0.25">
      <c r="A47" s="41"/>
      <c r="B47" s="41"/>
      <c r="C47" s="41"/>
      <c r="D47" s="41"/>
      <c r="E47" s="41"/>
      <c r="F47" s="41"/>
      <c r="G47" s="41"/>
      <c r="H47" s="41"/>
      <c r="I47" s="42" t="s">
        <v>352</v>
      </c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</row>
    <row r="48" spans="1:123" ht="37.5" customHeight="1" x14ac:dyDescent="0.25">
      <c r="A48" s="41"/>
      <c r="B48" s="41"/>
      <c r="C48" s="41"/>
      <c r="D48" s="41"/>
      <c r="E48" s="41"/>
      <c r="F48" s="41"/>
      <c r="G48" s="41"/>
      <c r="H48" s="41"/>
      <c r="I48" s="42" t="s">
        <v>353</v>
      </c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1" t="s">
        <v>354</v>
      </c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59" t="s">
        <v>424</v>
      </c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>
        <v>3231400</v>
      </c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 t="s">
        <v>419</v>
      </c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>
        <f>169439/8.958/12*1000</f>
        <v>1576235.3948053881</v>
      </c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>
        <f>'[1]15-2'!$S$72/2.639/6*1000</f>
        <v>6617151.9987849556</v>
      </c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>
        <f>'[1]15-2'!$T$72/5.205/6*1000</f>
        <v>3944543.4358840371</v>
      </c>
      <c r="DJ48" s="59"/>
      <c r="DK48" s="59"/>
      <c r="DL48" s="59"/>
      <c r="DM48" s="59"/>
      <c r="DN48" s="59"/>
      <c r="DO48" s="59"/>
      <c r="DP48" s="59"/>
      <c r="DQ48" s="59"/>
      <c r="DR48" s="59"/>
      <c r="DS48" s="59"/>
    </row>
    <row r="49" spans="1:123" ht="15.75" customHeight="1" x14ac:dyDescent="0.25">
      <c r="A49" s="41"/>
      <c r="B49" s="41"/>
      <c r="C49" s="41"/>
      <c r="D49" s="41"/>
      <c r="E49" s="41"/>
      <c r="F49" s="41"/>
      <c r="G49" s="41"/>
      <c r="H49" s="41"/>
      <c r="I49" s="42" t="s">
        <v>355</v>
      </c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1" t="s">
        <v>349</v>
      </c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59" t="s">
        <v>424</v>
      </c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>
        <v>1718</v>
      </c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 t="s">
        <v>419</v>
      </c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59">
        <f>16736*2001/20029</f>
        <v>1672.0123820460333</v>
      </c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>
        <v>1897</v>
      </c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>
        <v>1602</v>
      </c>
      <c r="DJ49" s="59"/>
      <c r="DK49" s="59"/>
      <c r="DL49" s="59"/>
      <c r="DM49" s="59"/>
      <c r="DN49" s="59"/>
      <c r="DO49" s="59"/>
      <c r="DP49" s="59"/>
      <c r="DQ49" s="59"/>
      <c r="DR49" s="59"/>
      <c r="DS49" s="59"/>
    </row>
    <row r="50" spans="1:123" ht="24" customHeight="1" x14ac:dyDescent="0.25">
      <c r="A50" s="41"/>
      <c r="B50" s="41"/>
      <c r="C50" s="41"/>
      <c r="D50" s="41"/>
      <c r="E50" s="41"/>
      <c r="F50" s="41"/>
      <c r="G50" s="41"/>
      <c r="H50" s="41"/>
      <c r="I50" s="42" t="s">
        <v>356</v>
      </c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</row>
    <row r="51" spans="1:123" ht="41.25" customHeight="1" x14ac:dyDescent="0.25">
      <c r="A51" s="41"/>
      <c r="B51" s="41"/>
      <c r="C51" s="41"/>
      <c r="D51" s="41"/>
      <c r="E51" s="41"/>
      <c r="F51" s="41"/>
      <c r="G51" s="41"/>
      <c r="H51" s="41"/>
      <c r="I51" s="42" t="s">
        <v>357</v>
      </c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1" t="s">
        <v>349</v>
      </c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59" t="s">
        <v>424</v>
      </c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>
        <f>7768+1718</f>
        <v>9486</v>
      </c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 t="s">
        <v>419</v>
      </c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>
        <f>8460+659</f>
        <v>9119</v>
      </c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>
        <f>CX49+'[1]15-2'!$S$73*1000</f>
        <v>14561.864984774014</v>
      </c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>
        <f>DI49+'[1]15-2'!$T$73*1000</f>
        <v>12106.725067895777</v>
      </c>
      <c r="DJ51" s="59"/>
      <c r="DK51" s="59"/>
      <c r="DL51" s="59"/>
      <c r="DM51" s="59"/>
      <c r="DN51" s="59"/>
      <c r="DO51" s="59"/>
      <c r="DP51" s="59"/>
      <c r="DQ51" s="59"/>
      <c r="DR51" s="59"/>
      <c r="DS51" s="59"/>
    </row>
    <row r="52" spans="1:123" x14ac:dyDescent="0.25">
      <c r="A52" s="41" t="s">
        <v>47</v>
      </c>
      <c r="B52" s="41"/>
      <c r="C52" s="41"/>
      <c r="D52" s="41"/>
      <c r="E52" s="41"/>
      <c r="F52" s="41"/>
      <c r="G52" s="41"/>
      <c r="H52" s="41"/>
      <c r="I52" s="42" t="s">
        <v>358</v>
      </c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1" t="s">
        <v>349</v>
      </c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</row>
    <row r="53" spans="1:123" x14ac:dyDescent="0.25">
      <c r="A53" s="41"/>
      <c r="B53" s="41"/>
      <c r="C53" s="41"/>
      <c r="D53" s="41"/>
      <c r="E53" s="41"/>
      <c r="F53" s="41"/>
      <c r="G53" s="41"/>
      <c r="H53" s="41"/>
      <c r="I53" s="42" t="s">
        <v>359</v>
      </c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</row>
    <row r="54" spans="1:123" x14ac:dyDescent="0.25">
      <c r="A54" s="41"/>
      <c r="B54" s="41"/>
      <c r="C54" s="41"/>
      <c r="D54" s="41"/>
      <c r="E54" s="41"/>
      <c r="F54" s="41"/>
      <c r="G54" s="41"/>
      <c r="H54" s="41"/>
      <c r="I54" s="42" t="s">
        <v>351</v>
      </c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</row>
    <row r="55" spans="1:123" x14ac:dyDescent="0.25">
      <c r="A55" s="41" t="s">
        <v>57</v>
      </c>
      <c r="B55" s="41"/>
      <c r="C55" s="41"/>
      <c r="D55" s="41"/>
      <c r="E55" s="41"/>
      <c r="F55" s="41"/>
      <c r="G55" s="41"/>
      <c r="H55" s="41"/>
      <c r="I55" s="42" t="s">
        <v>360</v>
      </c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</row>
    <row r="56" spans="1:123" x14ac:dyDescent="0.25">
      <c r="A56" s="41" t="s">
        <v>59</v>
      </c>
      <c r="B56" s="41"/>
      <c r="C56" s="41"/>
      <c r="D56" s="41"/>
      <c r="E56" s="41"/>
      <c r="F56" s="41"/>
      <c r="G56" s="41"/>
      <c r="H56" s="41"/>
      <c r="I56" s="42" t="s">
        <v>361</v>
      </c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1" t="s">
        <v>349</v>
      </c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</row>
    <row r="57" spans="1:123" x14ac:dyDescent="0.25">
      <c r="A57" s="41"/>
      <c r="B57" s="41"/>
      <c r="C57" s="41"/>
      <c r="D57" s="41"/>
      <c r="E57" s="41"/>
      <c r="F57" s="41"/>
      <c r="G57" s="41"/>
      <c r="H57" s="41"/>
      <c r="I57" s="42" t="s">
        <v>362</v>
      </c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</row>
    <row r="58" spans="1:123" x14ac:dyDescent="0.25">
      <c r="A58" s="41"/>
      <c r="B58" s="41"/>
      <c r="C58" s="41"/>
      <c r="D58" s="41"/>
      <c r="E58" s="41"/>
      <c r="F58" s="41"/>
      <c r="G58" s="41"/>
      <c r="H58" s="41"/>
      <c r="I58" s="42" t="s">
        <v>363</v>
      </c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</row>
    <row r="59" spans="1:123" x14ac:dyDescent="0.25">
      <c r="A59" s="41"/>
      <c r="B59" s="41"/>
      <c r="C59" s="41"/>
      <c r="D59" s="41"/>
      <c r="E59" s="41"/>
      <c r="F59" s="41"/>
      <c r="G59" s="41"/>
      <c r="H59" s="41"/>
      <c r="I59" s="42" t="s">
        <v>364</v>
      </c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</row>
    <row r="60" spans="1:123" x14ac:dyDescent="0.25">
      <c r="A60" s="41" t="s">
        <v>62</v>
      </c>
      <c r="B60" s="41"/>
      <c r="C60" s="41"/>
      <c r="D60" s="41"/>
      <c r="E60" s="41"/>
      <c r="F60" s="41"/>
      <c r="G60" s="41"/>
      <c r="H60" s="41"/>
      <c r="I60" s="42" t="s">
        <v>361</v>
      </c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1" t="s">
        <v>349</v>
      </c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</row>
    <row r="61" spans="1:123" x14ac:dyDescent="0.25">
      <c r="A61" s="41"/>
      <c r="B61" s="41"/>
      <c r="C61" s="41"/>
      <c r="D61" s="41"/>
      <c r="E61" s="41"/>
      <c r="F61" s="41"/>
      <c r="G61" s="41"/>
      <c r="H61" s="41"/>
      <c r="I61" s="42" t="s">
        <v>362</v>
      </c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</row>
    <row r="62" spans="1:123" x14ac:dyDescent="0.25">
      <c r="A62" s="41"/>
      <c r="B62" s="41"/>
      <c r="C62" s="41"/>
      <c r="D62" s="41"/>
      <c r="E62" s="41"/>
      <c r="F62" s="41"/>
      <c r="G62" s="41"/>
      <c r="H62" s="41"/>
      <c r="I62" s="42" t="s">
        <v>365</v>
      </c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</row>
    <row r="63" spans="1:123" x14ac:dyDescent="0.25">
      <c r="A63" s="41"/>
      <c r="B63" s="41"/>
      <c r="C63" s="41"/>
      <c r="D63" s="41"/>
      <c r="E63" s="41"/>
      <c r="F63" s="41"/>
      <c r="G63" s="41"/>
      <c r="H63" s="41"/>
      <c r="I63" s="42" t="s">
        <v>366</v>
      </c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</row>
    <row r="64" spans="1:123" x14ac:dyDescent="0.25">
      <c r="A64" s="41"/>
      <c r="B64" s="41"/>
      <c r="C64" s="41"/>
      <c r="D64" s="41"/>
      <c r="E64" s="41"/>
      <c r="F64" s="41"/>
      <c r="G64" s="41"/>
      <c r="H64" s="41"/>
      <c r="I64" s="42" t="s">
        <v>399</v>
      </c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</row>
    <row r="65" spans="1:123" x14ac:dyDescent="0.25">
      <c r="A65" s="41" t="s">
        <v>63</v>
      </c>
      <c r="B65" s="41"/>
      <c r="C65" s="41"/>
      <c r="D65" s="41"/>
      <c r="E65" s="41"/>
      <c r="F65" s="41"/>
      <c r="G65" s="41"/>
      <c r="H65" s="41"/>
      <c r="I65" s="42" t="s">
        <v>367</v>
      </c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1" t="s">
        <v>56</v>
      </c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</row>
    <row r="66" spans="1:123" x14ac:dyDescent="0.25">
      <c r="A66" s="41"/>
      <c r="B66" s="41"/>
      <c r="C66" s="41"/>
      <c r="D66" s="41"/>
      <c r="E66" s="41"/>
      <c r="F66" s="41"/>
      <c r="G66" s="41"/>
      <c r="H66" s="41"/>
      <c r="I66" s="42" t="s">
        <v>368</v>
      </c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</row>
    <row r="67" spans="1:123" x14ac:dyDescent="0.25">
      <c r="A67" s="41"/>
      <c r="B67" s="41"/>
      <c r="C67" s="41"/>
      <c r="D67" s="41"/>
      <c r="E67" s="41"/>
      <c r="F67" s="41"/>
      <c r="G67" s="41"/>
      <c r="H67" s="41"/>
      <c r="I67" s="42" t="s">
        <v>191</v>
      </c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1" t="s">
        <v>56</v>
      </c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</row>
    <row r="68" spans="1:123" x14ac:dyDescent="0.25">
      <c r="A68" s="41"/>
      <c r="B68" s="41"/>
      <c r="C68" s="41"/>
      <c r="D68" s="41"/>
      <c r="E68" s="41"/>
      <c r="F68" s="41"/>
      <c r="G68" s="41"/>
      <c r="H68" s="41"/>
      <c r="I68" s="42" t="s">
        <v>192</v>
      </c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1" t="s">
        <v>56</v>
      </c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</row>
    <row r="69" spans="1:123" x14ac:dyDescent="0.25">
      <c r="A69" s="41"/>
      <c r="B69" s="41"/>
      <c r="C69" s="41"/>
      <c r="D69" s="41"/>
      <c r="E69" s="41"/>
      <c r="F69" s="41"/>
      <c r="G69" s="41"/>
      <c r="H69" s="41"/>
      <c r="I69" s="42" t="s">
        <v>193</v>
      </c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1" t="s">
        <v>56</v>
      </c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</row>
    <row r="70" spans="1:123" x14ac:dyDescent="0.25">
      <c r="A70" s="41"/>
      <c r="B70" s="41"/>
      <c r="C70" s="41"/>
      <c r="D70" s="41"/>
      <c r="E70" s="41"/>
      <c r="F70" s="41"/>
      <c r="G70" s="41"/>
      <c r="H70" s="41"/>
      <c r="I70" s="42" t="s">
        <v>194</v>
      </c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1" t="s">
        <v>56</v>
      </c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</row>
    <row r="71" spans="1:123" x14ac:dyDescent="0.25">
      <c r="A71" s="41" t="s">
        <v>83</v>
      </c>
      <c r="B71" s="41"/>
      <c r="C71" s="41"/>
      <c r="D71" s="41"/>
      <c r="E71" s="41"/>
      <c r="F71" s="41"/>
      <c r="G71" s="41"/>
      <c r="H71" s="41"/>
      <c r="I71" s="58" t="s">
        <v>400</v>
      </c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</row>
    <row r="72" spans="1:123" ht="30" customHeight="1" x14ac:dyDescent="0.25">
      <c r="A72" s="41" t="s">
        <v>87</v>
      </c>
      <c r="B72" s="41"/>
      <c r="C72" s="41"/>
      <c r="D72" s="41"/>
      <c r="E72" s="41"/>
      <c r="F72" s="41"/>
      <c r="G72" s="41"/>
      <c r="H72" s="41"/>
      <c r="I72" s="58" t="s">
        <v>421</v>
      </c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41" t="s">
        <v>369</v>
      </c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59" t="s">
        <v>424</v>
      </c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>
        <f>1560/7.575</f>
        <v>205.94059405940592</v>
      </c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>
        <v>226</v>
      </c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>
        <v>237</v>
      </c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>
        <f>3347/9465*1000</f>
        <v>353.6185948230322</v>
      </c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>
        <f>5655/13.156</f>
        <v>429.84189723320156</v>
      </c>
      <c r="DJ72" s="59"/>
      <c r="DK72" s="59"/>
      <c r="DL72" s="59"/>
      <c r="DM72" s="59"/>
      <c r="DN72" s="59"/>
      <c r="DO72" s="59"/>
      <c r="DP72" s="59"/>
      <c r="DQ72" s="59"/>
      <c r="DR72" s="59"/>
      <c r="DS72" s="59"/>
    </row>
    <row r="73" spans="1:123" ht="30.75" customHeight="1" x14ac:dyDescent="0.25">
      <c r="A73" s="41"/>
      <c r="B73" s="41"/>
      <c r="C73" s="41"/>
      <c r="D73" s="41"/>
      <c r="E73" s="41"/>
      <c r="F73" s="41"/>
      <c r="G73" s="41"/>
      <c r="H73" s="41"/>
      <c r="I73" s="58" t="s">
        <v>370</v>
      </c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41" t="s">
        <v>369</v>
      </c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62" t="str">
        <f>BF72</f>
        <v>***</v>
      </c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59">
        <f t="shared" ref="BQ73" si="0">BQ72</f>
        <v>205.94059405940592</v>
      </c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>
        <f>CB72</f>
        <v>226</v>
      </c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>
        <f>CM72</f>
        <v>237</v>
      </c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>
        <f>CX72</f>
        <v>353.6185948230322</v>
      </c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>
        <f>DI72</f>
        <v>429.84189723320156</v>
      </c>
      <c r="DJ73" s="59"/>
      <c r="DK73" s="59"/>
      <c r="DL73" s="59"/>
      <c r="DM73" s="59"/>
      <c r="DN73" s="59"/>
      <c r="DO73" s="59"/>
      <c r="DP73" s="59"/>
      <c r="DQ73" s="59"/>
      <c r="DR73" s="59"/>
      <c r="DS73" s="59"/>
    </row>
    <row r="74" spans="1:123" ht="33.75" customHeight="1" x14ac:dyDescent="0.25">
      <c r="A74" s="41" t="s">
        <v>92</v>
      </c>
      <c r="B74" s="41"/>
      <c r="C74" s="41"/>
      <c r="D74" s="41"/>
      <c r="E74" s="41"/>
      <c r="F74" s="41"/>
      <c r="G74" s="41"/>
      <c r="H74" s="41"/>
      <c r="I74" s="58" t="s">
        <v>422</v>
      </c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41" t="s">
        <v>354</v>
      </c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59" t="s">
        <v>424</v>
      </c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>
        <f>(97107-1560)/(3.05+2.582)/12*1000</f>
        <v>1413751.7755681819</v>
      </c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87">
        <v>698000</v>
      </c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>
        <v>1611000</v>
      </c>
      <c r="CN74" s="87"/>
      <c r="CO74" s="87"/>
      <c r="CP74" s="87"/>
      <c r="CQ74" s="87"/>
      <c r="CR74" s="87"/>
      <c r="CS74" s="87"/>
      <c r="CT74" s="87"/>
      <c r="CU74" s="87"/>
      <c r="CV74" s="87"/>
      <c r="CW74" s="87"/>
      <c r="CX74" s="59">
        <f>(124602-3347)/(3.05+2.565)*1000/6</f>
        <v>3599139.2104482036</v>
      </c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>
        <f>(172900-5655)/(3.05+4.829)*1000/6</f>
        <v>3537779.7520835982</v>
      </c>
      <c r="DJ74" s="59"/>
      <c r="DK74" s="59"/>
      <c r="DL74" s="59"/>
      <c r="DM74" s="59"/>
      <c r="DN74" s="59"/>
      <c r="DO74" s="59"/>
      <c r="DP74" s="59"/>
      <c r="DQ74" s="59"/>
      <c r="DR74" s="59"/>
      <c r="DS74" s="59"/>
    </row>
    <row r="75" spans="1:123" x14ac:dyDescent="0.25">
      <c r="A75" s="41"/>
      <c r="B75" s="41"/>
      <c r="C75" s="41"/>
      <c r="D75" s="41"/>
      <c r="E75" s="41"/>
      <c r="F75" s="41"/>
      <c r="G75" s="41"/>
      <c r="H75" s="41"/>
      <c r="I75" s="42" t="s">
        <v>270</v>
      </c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</row>
    <row r="76" spans="1:123" x14ac:dyDescent="0.25">
      <c r="A76" s="63" t="s">
        <v>372</v>
      </c>
      <c r="B76" s="63"/>
      <c r="C76" s="63"/>
      <c r="D76" s="63"/>
      <c r="E76" s="63"/>
      <c r="F76" s="63"/>
      <c r="G76" s="63"/>
      <c r="H76" s="63"/>
      <c r="I76" s="42" t="s">
        <v>373</v>
      </c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1" t="s">
        <v>371</v>
      </c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</row>
    <row r="77" spans="1:123" x14ac:dyDescent="0.25">
      <c r="A77" s="63"/>
      <c r="B77" s="63"/>
      <c r="C77" s="63"/>
      <c r="D77" s="63"/>
      <c r="E77" s="63"/>
      <c r="F77" s="63"/>
      <c r="G77" s="63"/>
      <c r="H77" s="63"/>
      <c r="I77" s="42" t="s">
        <v>374</v>
      </c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</row>
    <row r="78" spans="1:123" x14ac:dyDescent="0.25">
      <c r="A78" s="41" t="s">
        <v>375</v>
      </c>
      <c r="B78" s="41"/>
      <c r="C78" s="41"/>
      <c r="D78" s="41"/>
      <c r="E78" s="41"/>
      <c r="F78" s="41"/>
      <c r="G78" s="41"/>
      <c r="H78" s="41"/>
      <c r="I78" s="42" t="s">
        <v>376</v>
      </c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1" t="s">
        <v>371</v>
      </c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</row>
    <row r="79" spans="1:123" ht="18.75" x14ac:dyDescent="0.25">
      <c r="A79" s="41"/>
      <c r="B79" s="41"/>
      <c r="C79" s="41"/>
      <c r="D79" s="41"/>
      <c r="E79" s="41"/>
      <c r="F79" s="41"/>
      <c r="G79" s="41"/>
      <c r="H79" s="41"/>
      <c r="I79" s="64" t="s">
        <v>392</v>
      </c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41" t="s">
        <v>371</v>
      </c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</row>
    <row r="80" spans="1:123" ht="18.75" x14ac:dyDescent="0.25">
      <c r="A80" s="41"/>
      <c r="B80" s="41"/>
      <c r="C80" s="41"/>
      <c r="D80" s="41"/>
      <c r="E80" s="41"/>
      <c r="F80" s="41"/>
      <c r="G80" s="41"/>
      <c r="H80" s="41"/>
      <c r="I80" s="64" t="s">
        <v>394</v>
      </c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41" t="s">
        <v>371</v>
      </c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</row>
    <row r="81" spans="1:123" ht="18.75" x14ac:dyDescent="0.25">
      <c r="A81" s="41"/>
      <c r="B81" s="41"/>
      <c r="C81" s="41"/>
      <c r="D81" s="41"/>
      <c r="E81" s="41"/>
      <c r="F81" s="41"/>
      <c r="G81" s="41"/>
      <c r="H81" s="41"/>
      <c r="I81" s="64" t="s">
        <v>393</v>
      </c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41" t="s">
        <v>371</v>
      </c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</row>
    <row r="82" spans="1:123" ht="18.75" x14ac:dyDescent="0.25">
      <c r="A82" s="41"/>
      <c r="B82" s="41"/>
      <c r="C82" s="41"/>
      <c r="D82" s="41"/>
      <c r="E82" s="41"/>
      <c r="F82" s="41"/>
      <c r="G82" s="41"/>
      <c r="H82" s="41"/>
      <c r="I82" s="64" t="s">
        <v>395</v>
      </c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41" t="s">
        <v>371</v>
      </c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</row>
    <row r="83" spans="1:123" x14ac:dyDescent="0.25">
      <c r="A83" s="41" t="s">
        <v>377</v>
      </c>
      <c r="B83" s="41"/>
      <c r="C83" s="41"/>
      <c r="D83" s="41"/>
      <c r="E83" s="41"/>
      <c r="F83" s="41"/>
      <c r="G83" s="41"/>
      <c r="H83" s="41"/>
      <c r="I83" s="42" t="s">
        <v>378</v>
      </c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1" t="s">
        <v>371</v>
      </c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</row>
    <row r="84" spans="1:123" x14ac:dyDescent="0.25">
      <c r="A84" s="41"/>
      <c r="B84" s="41"/>
      <c r="C84" s="41"/>
      <c r="D84" s="41"/>
      <c r="E84" s="41"/>
      <c r="F84" s="41"/>
      <c r="G84" s="41"/>
      <c r="H84" s="41"/>
      <c r="I84" s="42" t="s">
        <v>379</v>
      </c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</row>
    <row r="85" spans="1:123" x14ac:dyDescent="0.25">
      <c r="A85" s="41" t="s">
        <v>97</v>
      </c>
      <c r="B85" s="41"/>
      <c r="C85" s="41"/>
      <c r="D85" s="41"/>
      <c r="E85" s="41"/>
      <c r="F85" s="41"/>
      <c r="G85" s="41"/>
      <c r="H85" s="41"/>
      <c r="I85" s="42" t="s">
        <v>380</v>
      </c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</row>
    <row r="86" spans="1:123" x14ac:dyDescent="0.25">
      <c r="A86" s="41"/>
      <c r="B86" s="41"/>
      <c r="C86" s="41"/>
      <c r="D86" s="41"/>
      <c r="E86" s="41"/>
      <c r="F86" s="41"/>
      <c r="G86" s="41"/>
      <c r="H86" s="41"/>
      <c r="I86" s="42" t="s">
        <v>381</v>
      </c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</row>
    <row r="87" spans="1:123" x14ac:dyDescent="0.25">
      <c r="A87" s="41" t="s">
        <v>100</v>
      </c>
      <c r="B87" s="41"/>
      <c r="C87" s="41"/>
      <c r="D87" s="41"/>
      <c r="E87" s="41"/>
      <c r="F87" s="41"/>
      <c r="G87" s="41"/>
      <c r="H87" s="41"/>
      <c r="I87" s="42" t="s">
        <v>382</v>
      </c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1" t="s">
        <v>384</v>
      </c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</row>
    <row r="88" spans="1:123" x14ac:dyDescent="0.25">
      <c r="A88" s="41"/>
      <c r="B88" s="41"/>
      <c r="C88" s="41"/>
      <c r="D88" s="41"/>
      <c r="E88" s="41"/>
      <c r="F88" s="41"/>
      <c r="G88" s="41"/>
      <c r="H88" s="41"/>
      <c r="I88" s="42" t="s">
        <v>383</v>
      </c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1" t="s">
        <v>385</v>
      </c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</row>
    <row r="89" spans="1:123" x14ac:dyDescent="0.25">
      <c r="A89" s="41" t="s">
        <v>386</v>
      </c>
      <c r="B89" s="41"/>
      <c r="C89" s="41"/>
      <c r="D89" s="41"/>
      <c r="E89" s="41"/>
      <c r="F89" s="41"/>
      <c r="G89" s="41"/>
      <c r="H89" s="41"/>
      <c r="I89" s="42" t="s">
        <v>387</v>
      </c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1" t="s">
        <v>371</v>
      </c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</row>
    <row r="90" spans="1:123" x14ac:dyDescent="0.25">
      <c r="A90" s="41" t="s">
        <v>388</v>
      </c>
      <c r="B90" s="41"/>
      <c r="C90" s="41"/>
      <c r="D90" s="41"/>
      <c r="E90" s="41"/>
      <c r="F90" s="41"/>
      <c r="G90" s="41"/>
      <c r="H90" s="41"/>
      <c r="I90" s="42" t="s">
        <v>389</v>
      </c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1" t="s">
        <v>390</v>
      </c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</row>
    <row r="91" spans="1:123" x14ac:dyDescent="0.25">
      <c r="A91" s="41"/>
      <c r="B91" s="41"/>
      <c r="C91" s="41"/>
      <c r="D91" s="41"/>
      <c r="E91" s="41"/>
      <c r="F91" s="41"/>
      <c r="G91" s="41"/>
      <c r="H91" s="41"/>
      <c r="I91" s="42" t="s">
        <v>89</v>
      </c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</row>
    <row r="92" spans="1:123" x14ac:dyDescent="0.25">
      <c r="A92" s="41"/>
      <c r="B92" s="41"/>
      <c r="C92" s="41"/>
      <c r="D92" s="41"/>
      <c r="E92" s="41"/>
      <c r="F92" s="41"/>
      <c r="G92" s="41"/>
      <c r="H92" s="41"/>
      <c r="I92" s="42" t="s">
        <v>391</v>
      </c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1" t="s">
        <v>390</v>
      </c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</row>
    <row r="93" spans="1:123" x14ac:dyDescent="0.25">
      <c r="A93" s="41"/>
      <c r="B93" s="41"/>
      <c r="C93" s="41"/>
      <c r="D93" s="41"/>
      <c r="E93" s="41"/>
      <c r="F93" s="41"/>
      <c r="G93" s="41"/>
      <c r="H93" s="41"/>
      <c r="I93" s="42" t="s">
        <v>379</v>
      </c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1" t="s">
        <v>390</v>
      </c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</row>
    <row r="96" spans="1:123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</row>
    <row r="97" spans="1:117" s="12" customFormat="1" ht="11.25" x14ac:dyDescent="0.2">
      <c r="A97" s="12" t="s">
        <v>316</v>
      </c>
    </row>
    <row r="98" spans="1:117" x14ac:dyDescent="0.25">
      <c r="A98" s="45" t="s">
        <v>420</v>
      </c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</row>
    <row r="99" spans="1:117" x14ac:dyDescent="0.25">
      <c r="A99" s="45" t="s">
        <v>425</v>
      </c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  <c r="DH99" s="45"/>
      <c r="DI99" s="45"/>
      <c r="DJ99" s="45"/>
      <c r="DK99" s="45"/>
      <c r="DL99" s="45"/>
      <c r="DM99" s="45"/>
    </row>
  </sheetData>
  <mergeCells count="402">
    <mergeCell ref="I43:AO43"/>
    <mergeCell ref="I34:AO34"/>
    <mergeCell ref="I35:AO35"/>
    <mergeCell ref="I33:AO33"/>
    <mergeCell ref="I28:AO28"/>
    <mergeCell ref="I26:AO26"/>
    <mergeCell ref="I31:AO31"/>
    <mergeCell ref="I44:AO44"/>
    <mergeCell ref="I40:AO40"/>
    <mergeCell ref="I41:AO41"/>
    <mergeCell ref="I42:AO42"/>
    <mergeCell ref="I39:AO39"/>
    <mergeCell ref="I36:AO36"/>
    <mergeCell ref="I37:AO37"/>
    <mergeCell ref="I38:AO38"/>
    <mergeCell ref="CX45:DH46"/>
    <mergeCell ref="CM93:CW93"/>
    <mergeCell ref="AP31:BE44"/>
    <mergeCell ref="BF31:BP44"/>
    <mergeCell ref="BQ31:CA44"/>
    <mergeCell ref="CB31:CL44"/>
    <mergeCell ref="CM31:CW44"/>
    <mergeCell ref="CX31:DH44"/>
    <mergeCell ref="CB18:CL30"/>
    <mergeCell ref="BF45:BP46"/>
    <mergeCell ref="BQ45:CA46"/>
    <mergeCell ref="CB45:CL46"/>
    <mergeCell ref="BF48:BP48"/>
    <mergeCell ref="BQ48:CA48"/>
    <mergeCell ref="CB48:CL48"/>
    <mergeCell ref="CM85:CW86"/>
    <mergeCell ref="CX85:DH86"/>
    <mergeCell ref="CX78:DH78"/>
    <mergeCell ref="BQ76:CA77"/>
    <mergeCell ref="CB76:CL77"/>
    <mergeCell ref="CM76:CW77"/>
    <mergeCell ref="BF73:BP73"/>
    <mergeCell ref="BQ73:CA73"/>
    <mergeCell ref="CB73:CL73"/>
    <mergeCell ref="CX92:DH92"/>
    <mergeCell ref="A93:H93"/>
    <mergeCell ref="I93:AO93"/>
    <mergeCell ref="AP93:BE93"/>
    <mergeCell ref="BF93:BP93"/>
    <mergeCell ref="BQ93:CA93"/>
    <mergeCell ref="CB93:CL93"/>
    <mergeCell ref="A92:H92"/>
    <mergeCell ref="I92:AO92"/>
    <mergeCell ref="CX93:DH93"/>
    <mergeCell ref="DI93:DS93"/>
    <mergeCell ref="I88:AO88"/>
    <mergeCell ref="AP88:BE88"/>
    <mergeCell ref="BQ87:CA88"/>
    <mergeCell ref="CB87:CL88"/>
    <mergeCell ref="I87:AO87"/>
    <mergeCell ref="AP87:BE87"/>
    <mergeCell ref="BF87:BP88"/>
    <mergeCell ref="DI90:DS91"/>
    <mergeCell ref="DI92:DS92"/>
    <mergeCell ref="I91:AO91"/>
    <mergeCell ref="BQ90:CA91"/>
    <mergeCell ref="CB90:CL91"/>
    <mergeCell ref="CM90:CW91"/>
    <mergeCell ref="CM89:CW89"/>
    <mergeCell ref="CX89:DH89"/>
    <mergeCell ref="DI89:DS89"/>
    <mergeCell ref="I90:AO90"/>
    <mergeCell ref="CX90:DH91"/>
    <mergeCell ref="AP92:BE92"/>
    <mergeCell ref="BF92:BP92"/>
    <mergeCell ref="BQ92:CA92"/>
    <mergeCell ref="CB92:CL92"/>
    <mergeCell ref="CM92:CW92"/>
    <mergeCell ref="A89:H89"/>
    <mergeCell ref="I89:AO89"/>
    <mergeCell ref="AP89:BE89"/>
    <mergeCell ref="BF89:BP89"/>
    <mergeCell ref="BQ89:CA89"/>
    <mergeCell ref="CB89:CL89"/>
    <mergeCell ref="CM87:CW88"/>
    <mergeCell ref="CX87:DH88"/>
    <mergeCell ref="DI82:DS82"/>
    <mergeCell ref="I83:AO83"/>
    <mergeCell ref="CX83:DH84"/>
    <mergeCell ref="DI83:DS84"/>
    <mergeCell ref="AP83:BE84"/>
    <mergeCell ref="BF83:BP84"/>
    <mergeCell ref="A85:H86"/>
    <mergeCell ref="AP85:BE86"/>
    <mergeCell ref="BF85:BP86"/>
    <mergeCell ref="I84:AO84"/>
    <mergeCell ref="BQ83:CA84"/>
    <mergeCell ref="CB83:CL84"/>
    <mergeCell ref="A83:H84"/>
    <mergeCell ref="BQ85:CA86"/>
    <mergeCell ref="CB85:CL86"/>
    <mergeCell ref="I86:AO86"/>
    <mergeCell ref="DI85:DS86"/>
    <mergeCell ref="I85:AO85"/>
    <mergeCell ref="A82:H82"/>
    <mergeCell ref="I82:AO82"/>
    <mergeCell ref="AP82:BE82"/>
    <mergeCell ref="BF82:BP82"/>
    <mergeCell ref="BQ82:CA82"/>
    <mergeCell ref="CB82:CL82"/>
    <mergeCell ref="CM82:CW82"/>
    <mergeCell ref="CM83:CW84"/>
    <mergeCell ref="CX82:DH82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DI81:DS81"/>
    <mergeCell ref="A80:H80"/>
    <mergeCell ref="I80:AO80"/>
    <mergeCell ref="AP80:BE80"/>
    <mergeCell ref="BF80:BP80"/>
    <mergeCell ref="BQ80:CA80"/>
    <mergeCell ref="CB80:CL80"/>
    <mergeCell ref="CM80:CW80"/>
    <mergeCell ref="CX80:DH80"/>
    <mergeCell ref="DI80:DS80"/>
    <mergeCell ref="A78:H78"/>
    <mergeCell ref="AP78:BE78"/>
    <mergeCell ref="BF78:BP78"/>
    <mergeCell ref="BQ78:CA78"/>
    <mergeCell ref="I78:AO78"/>
    <mergeCell ref="DI78:DS78"/>
    <mergeCell ref="A79:H79"/>
    <mergeCell ref="I79:AO79"/>
    <mergeCell ref="AP79:BE79"/>
    <mergeCell ref="BF79:BP79"/>
    <mergeCell ref="BQ79:CA79"/>
    <mergeCell ref="CB79:CL79"/>
    <mergeCell ref="CM79:CW79"/>
    <mergeCell ref="CX79:DH79"/>
    <mergeCell ref="DI79:DS79"/>
    <mergeCell ref="CB78:CL78"/>
    <mergeCell ref="CM78:CW78"/>
    <mergeCell ref="BQ75:CA75"/>
    <mergeCell ref="CB75:CL75"/>
    <mergeCell ref="CM75:CW75"/>
    <mergeCell ref="A75:H75"/>
    <mergeCell ref="AP75:BE75"/>
    <mergeCell ref="BF75:BP75"/>
    <mergeCell ref="I75:AO75"/>
    <mergeCell ref="A74:H74"/>
    <mergeCell ref="A76:H77"/>
    <mergeCell ref="AP76:BE77"/>
    <mergeCell ref="BF76:BP77"/>
    <mergeCell ref="I76:AO76"/>
    <mergeCell ref="I77:AO77"/>
    <mergeCell ref="BQ69:CA69"/>
    <mergeCell ref="CB69:CL69"/>
    <mergeCell ref="CX72:DH72"/>
    <mergeCell ref="CM69:CW69"/>
    <mergeCell ref="CX69:DH69"/>
    <mergeCell ref="DI69:DS69"/>
    <mergeCell ref="BQ70:CA70"/>
    <mergeCell ref="CB70:CL70"/>
    <mergeCell ref="CM70:CW70"/>
    <mergeCell ref="CX70:DH70"/>
    <mergeCell ref="DI70:DS70"/>
    <mergeCell ref="BQ71:CA71"/>
    <mergeCell ref="CB71:CL71"/>
    <mergeCell ref="CM71:CW71"/>
    <mergeCell ref="CX71:DH71"/>
    <mergeCell ref="BQ72:CA72"/>
    <mergeCell ref="CB72:CL72"/>
    <mergeCell ref="CM72:CW72"/>
    <mergeCell ref="DI60:DS64"/>
    <mergeCell ref="CM16:CW17"/>
    <mergeCell ref="CM18:CW30"/>
    <mergeCell ref="BF56:BP59"/>
    <mergeCell ref="BF60:BP64"/>
    <mergeCell ref="CX56:DH59"/>
    <mergeCell ref="BF18:BP30"/>
    <mergeCell ref="DI56:DS59"/>
    <mergeCell ref="CX55:DH55"/>
    <mergeCell ref="DI55:DS55"/>
    <mergeCell ref="CX60:DH64"/>
    <mergeCell ref="BQ56:CA59"/>
    <mergeCell ref="CB56:CL59"/>
    <mergeCell ref="DI45:DS46"/>
    <mergeCell ref="CB52:CL54"/>
    <mergeCell ref="CM52:CW54"/>
    <mergeCell ref="BF52:BP54"/>
    <mergeCell ref="BQ52:CA54"/>
    <mergeCell ref="CX47:DH47"/>
    <mergeCell ref="DI47:DS47"/>
    <mergeCell ref="CX52:DH54"/>
    <mergeCell ref="DI52:DS54"/>
    <mergeCell ref="BF49:BP50"/>
    <mergeCell ref="BQ49:CA50"/>
    <mergeCell ref="CM65:CW66"/>
    <mergeCell ref="BF55:BP55"/>
    <mergeCell ref="BQ55:CA55"/>
    <mergeCell ref="CB55:CL55"/>
    <mergeCell ref="CM55:CW55"/>
    <mergeCell ref="CM56:CW59"/>
    <mergeCell ref="BQ60:CA64"/>
    <mergeCell ref="BF65:BP66"/>
    <mergeCell ref="BQ65:CA66"/>
    <mergeCell ref="CX65:DH66"/>
    <mergeCell ref="DI65:DS66"/>
    <mergeCell ref="CX75:DH75"/>
    <mergeCell ref="DI75:DS75"/>
    <mergeCell ref="CX76:DH77"/>
    <mergeCell ref="DI76:DS77"/>
    <mergeCell ref="DI72:DS72"/>
    <mergeCell ref="CX73:DH73"/>
    <mergeCell ref="DI73:DS73"/>
    <mergeCell ref="CX74:DH74"/>
    <mergeCell ref="CX67:DH67"/>
    <mergeCell ref="DI67:DS67"/>
    <mergeCell ref="CX68:DH68"/>
    <mergeCell ref="DI68:DS68"/>
    <mergeCell ref="DI74:DS74"/>
    <mergeCell ref="CX12:DH12"/>
    <mergeCell ref="DI12:DS12"/>
    <mergeCell ref="A47:H47"/>
    <mergeCell ref="AP47:BE47"/>
    <mergeCell ref="BF47:BP47"/>
    <mergeCell ref="BQ47:CA47"/>
    <mergeCell ref="CB47:CL47"/>
    <mergeCell ref="CM47:CW47"/>
    <mergeCell ref="I47:AO47"/>
    <mergeCell ref="A31:H44"/>
    <mergeCell ref="CX13:DH13"/>
    <mergeCell ref="DI13:DS13"/>
    <mergeCell ref="DI16:DS17"/>
    <mergeCell ref="CM45:CW46"/>
    <mergeCell ref="CX14:DH15"/>
    <mergeCell ref="DI14:DS15"/>
    <mergeCell ref="DI31:DS44"/>
    <mergeCell ref="CM14:CW15"/>
    <mergeCell ref="CX18:DH30"/>
    <mergeCell ref="A16:H17"/>
    <mergeCell ref="AP16:BE17"/>
    <mergeCell ref="BF16:BP17"/>
    <mergeCell ref="BQ16:CA17"/>
    <mergeCell ref="CB16:CL17"/>
    <mergeCell ref="BF51:BP51"/>
    <mergeCell ref="I50:AO50"/>
    <mergeCell ref="CM48:CW48"/>
    <mergeCell ref="CX48:DH48"/>
    <mergeCell ref="DI48:DS48"/>
    <mergeCell ref="BQ18:CA30"/>
    <mergeCell ref="DI49:DS50"/>
    <mergeCell ref="CX16:DH17"/>
    <mergeCell ref="CM49:CW50"/>
    <mergeCell ref="CX49:DH50"/>
    <mergeCell ref="DI18:DS30"/>
    <mergeCell ref="BQ51:CA51"/>
    <mergeCell ref="CB51:CL51"/>
    <mergeCell ref="CM51:CW51"/>
    <mergeCell ref="CX51:DH51"/>
    <mergeCell ref="DI51:DS51"/>
    <mergeCell ref="I48:AO48"/>
    <mergeCell ref="I49:AO49"/>
    <mergeCell ref="I32:AO32"/>
    <mergeCell ref="I30:AO30"/>
    <mergeCell ref="I29:AO29"/>
    <mergeCell ref="I27:AO27"/>
    <mergeCell ref="AP49:BE50"/>
    <mergeCell ref="CB49:CL50"/>
    <mergeCell ref="A71:H71"/>
    <mergeCell ref="I71:AO71"/>
    <mergeCell ref="AP71:BE71"/>
    <mergeCell ref="DI71:DS71"/>
    <mergeCell ref="A90:H91"/>
    <mergeCell ref="AP90:BE91"/>
    <mergeCell ref="BF90:BP91"/>
    <mergeCell ref="I72:AO72"/>
    <mergeCell ref="I73:AO73"/>
    <mergeCell ref="I74:AO74"/>
    <mergeCell ref="A72:H72"/>
    <mergeCell ref="AP72:BE72"/>
    <mergeCell ref="A87:H88"/>
    <mergeCell ref="DI87:DS88"/>
    <mergeCell ref="CM73:CW73"/>
    <mergeCell ref="BF71:BP71"/>
    <mergeCell ref="BF72:BP72"/>
    <mergeCell ref="AP74:BE74"/>
    <mergeCell ref="BF74:BP74"/>
    <mergeCell ref="BQ74:CA74"/>
    <mergeCell ref="CB74:CL74"/>
    <mergeCell ref="CM74:CW74"/>
    <mergeCell ref="A73:H73"/>
    <mergeCell ref="AP73:BE73"/>
    <mergeCell ref="I69:AO69"/>
    <mergeCell ref="I70:AO70"/>
    <mergeCell ref="A70:H70"/>
    <mergeCell ref="AP70:BE70"/>
    <mergeCell ref="BF70:BP70"/>
    <mergeCell ref="A68:H68"/>
    <mergeCell ref="I68:AO68"/>
    <mergeCell ref="AP68:BE68"/>
    <mergeCell ref="BF68:BP68"/>
    <mergeCell ref="A69:H69"/>
    <mergeCell ref="AP69:BE69"/>
    <mergeCell ref="BF69:BP69"/>
    <mergeCell ref="CM68:CW68"/>
    <mergeCell ref="A67:H67"/>
    <mergeCell ref="I67:AO67"/>
    <mergeCell ref="AP67:BE67"/>
    <mergeCell ref="I64:AO64"/>
    <mergeCell ref="I65:AO65"/>
    <mergeCell ref="I66:AO66"/>
    <mergeCell ref="CB60:CL64"/>
    <mergeCell ref="A60:H64"/>
    <mergeCell ref="CM60:CW64"/>
    <mergeCell ref="BQ68:CA68"/>
    <mergeCell ref="CB68:CL68"/>
    <mergeCell ref="AP60:BE64"/>
    <mergeCell ref="I62:AO62"/>
    <mergeCell ref="A65:H66"/>
    <mergeCell ref="AP65:BE66"/>
    <mergeCell ref="I63:AO63"/>
    <mergeCell ref="I61:AO61"/>
    <mergeCell ref="I60:AO60"/>
    <mergeCell ref="BF67:BP67"/>
    <mergeCell ref="BQ67:CA67"/>
    <mergeCell ref="CB67:CL67"/>
    <mergeCell ref="CM67:CW67"/>
    <mergeCell ref="CB65:CL66"/>
    <mergeCell ref="A48:H48"/>
    <mergeCell ref="AP48:BE48"/>
    <mergeCell ref="I45:AO45"/>
    <mergeCell ref="I46:AO46"/>
    <mergeCell ref="I57:AO57"/>
    <mergeCell ref="A55:H55"/>
    <mergeCell ref="I55:AO55"/>
    <mergeCell ref="AP55:BE55"/>
    <mergeCell ref="I51:AO51"/>
    <mergeCell ref="I52:AO52"/>
    <mergeCell ref="A51:H51"/>
    <mergeCell ref="AP51:BE51"/>
    <mergeCell ref="I53:AO53"/>
    <mergeCell ref="I54:AO54"/>
    <mergeCell ref="A52:H54"/>
    <mergeCell ref="AP52:BE54"/>
    <mergeCell ref="A56:H59"/>
    <mergeCell ref="AP56:BE59"/>
    <mergeCell ref="I58:AO58"/>
    <mergeCell ref="I59:AO59"/>
    <mergeCell ref="I56:AO56"/>
    <mergeCell ref="A49:H50"/>
    <mergeCell ref="A45:H46"/>
    <mergeCell ref="AP45:BE46"/>
    <mergeCell ref="CB14:CL15"/>
    <mergeCell ref="CB13:CL13"/>
    <mergeCell ref="CM13:CW13"/>
    <mergeCell ref="A12:H12"/>
    <mergeCell ref="I12:AO12"/>
    <mergeCell ref="A13:H13"/>
    <mergeCell ref="A14:H15"/>
    <mergeCell ref="I25:AO25"/>
    <mergeCell ref="I24:AO24"/>
    <mergeCell ref="I23:AO23"/>
    <mergeCell ref="I21:AO21"/>
    <mergeCell ref="I22:AO22"/>
    <mergeCell ref="I19:AO19"/>
    <mergeCell ref="I20:AO20"/>
    <mergeCell ref="A18:H30"/>
    <mergeCell ref="I15:AO15"/>
    <mergeCell ref="I16:AO16"/>
    <mergeCell ref="I17:AO17"/>
    <mergeCell ref="BF13:BP13"/>
    <mergeCell ref="BQ13:CA13"/>
    <mergeCell ref="AP18:BE30"/>
    <mergeCell ref="AP14:BE15"/>
    <mergeCell ref="BF14:BP15"/>
    <mergeCell ref="BQ14:CA15"/>
    <mergeCell ref="A98:CN98"/>
    <mergeCell ref="A99:DM99"/>
    <mergeCell ref="A7:DS7"/>
    <mergeCell ref="A10:H10"/>
    <mergeCell ref="I10:AO10"/>
    <mergeCell ref="AP10:BE10"/>
    <mergeCell ref="BF10:CA10"/>
    <mergeCell ref="CB10:CW10"/>
    <mergeCell ref="CX10:DS10"/>
    <mergeCell ref="A11:H11"/>
    <mergeCell ref="I11:AO11"/>
    <mergeCell ref="AP11:BE11"/>
    <mergeCell ref="BF11:CA11"/>
    <mergeCell ref="CB11:CW11"/>
    <mergeCell ref="CX11:DS11"/>
    <mergeCell ref="AP12:BE12"/>
    <mergeCell ref="BF12:BP12"/>
    <mergeCell ref="BQ12:CA12"/>
    <mergeCell ref="CB12:CL12"/>
    <mergeCell ref="CM12:CW12"/>
    <mergeCell ref="I13:AO13"/>
    <mergeCell ref="AP13:BE13"/>
    <mergeCell ref="I18:AO18"/>
    <mergeCell ref="I14:AO14"/>
  </mergeCells>
  <pageMargins left="0.39370078740157483" right="0.39370078740157483" top="0.78740157480314965" bottom="0.39370078740157483" header="0.27559055118110237" footer="0.27559055118110237"/>
  <pageSetup paperSize="9" scale="89" orientation="landscape" r:id="rId1"/>
  <headerFooter alignWithMargins="0"/>
  <rowBreaks count="3" manualBreakCount="3">
    <brk id="30" max="16383" man="1"/>
    <brk id="55" max="16383" man="1"/>
    <brk id="79" max="122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164"/>
  <sheetViews>
    <sheetView topLeftCell="A145" zoomScaleNormal="100" workbookViewId="0">
      <selection activeCell="BF18" sqref="BF18:CA18"/>
    </sheetView>
  </sheetViews>
  <sheetFormatPr defaultColWidth="1.140625" defaultRowHeight="15.75" x14ac:dyDescent="0.25"/>
  <cols>
    <col min="1" max="16384" width="1.140625" style="1"/>
  </cols>
  <sheetData>
    <row r="1" spans="1:124" s="2" customFormat="1" ht="11.25" x14ac:dyDescent="0.2">
      <c r="DS1" s="3" t="s">
        <v>144</v>
      </c>
      <c r="DT1" s="3"/>
    </row>
    <row r="2" spans="1:124" s="2" customFormat="1" ht="11.25" x14ac:dyDescent="0.2">
      <c r="DS2" s="3" t="s">
        <v>10</v>
      </c>
      <c r="DT2" s="3"/>
    </row>
    <row r="3" spans="1:124" s="2" customFormat="1" ht="11.25" x14ac:dyDescent="0.2">
      <c r="DS3" s="3" t="s">
        <v>11</v>
      </c>
      <c r="DT3" s="3"/>
    </row>
    <row r="5" spans="1:124" s="10" customFormat="1" ht="18.75" x14ac:dyDescent="0.3">
      <c r="A5" s="25" t="s">
        <v>145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</row>
    <row r="7" spans="1:124" x14ac:dyDescent="0.25">
      <c r="A7" s="26" t="s">
        <v>26</v>
      </c>
      <c r="B7" s="27"/>
      <c r="C7" s="27"/>
      <c r="D7" s="27"/>
      <c r="E7" s="27"/>
      <c r="F7" s="27"/>
      <c r="G7" s="27"/>
      <c r="H7" s="28"/>
      <c r="I7" s="26" t="s">
        <v>28</v>
      </c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8"/>
      <c r="AP7" s="26" t="s">
        <v>29</v>
      </c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8"/>
      <c r="BF7" s="26" t="str">
        <f>'Листы3-5'!BF8:CA8</f>
        <v>Фактические показатели</v>
      </c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8"/>
      <c r="CB7" s="26" t="str">
        <f>'Листы3-5'!CB8:CW8</f>
        <v>Показатели,</v>
      </c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8"/>
      <c r="CX7" s="26" t="str">
        <f>'Листы3-5'!CX8:DS8</f>
        <v>Предложения</v>
      </c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8"/>
    </row>
    <row r="8" spans="1:124" x14ac:dyDescent="0.25">
      <c r="A8" s="32" t="s">
        <v>27</v>
      </c>
      <c r="B8" s="33"/>
      <c r="C8" s="33"/>
      <c r="D8" s="33"/>
      <c r="E8" s="33"/>
      <c r="F8" s="33"/>
      <c r="G8" s="33"/>
      <c r="H8" s="34"/>
      <c r="I8" s="32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4"/>
      <c r="AP8" s="32" t="s">
        <v>30</v>
      </c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4"/>
      <c r="BF8" s="32" t="str">
        <f>'Листы3-5'!BF9:CA9</f>
        <v>за 2017 год</v>
      </c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4"/>
      <c r="CB8" s="32" t="str">
        <f>'Листы3-5'!CB9:CW9</f>
        <v>утвержденные на 2018 г.</v>
      </c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4"/>
      <c r="CX8" s="32" t="str">
        <f>'Листы3-5'!CX9:DS9</f>
        <v>на 2019 г.</v>
      </c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4"/>
    </row>
    <row r="9" spans="1:124" s="15" customFormat="1" x14ac:dyDescent="0.2">
      <c r="A9" s="43" t="s">
        <v>34</v>
      </c>
      <c r="B9" s="43"/>
      <c r="C9" s="43"/>
      <c r="D9" s="43"/>
      <c r="E9" s="43"/>
      <c r="F9" s="43"/>
      <c r="G9" s="43"/>
      <c r="H9" s="43"/>
      <c r="I9" s="40" t="s">
        <v>146</v>
      </c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</row>
    <row r="10" spans="1:124" s="15" customFormat="1" x14ac:dyDescent="0.2">
      <c r="A10" s="41"/>
      <c r="B10" s="41"/>
      <c r="C10" s="41"/>
      <c r="D10" s="41"/>
      <c r="E10" s="41"/>
      <c r="F10" s="41"/>
      <c r="G10" s="41"/>
      <c r="H10" s="41"/>
      <c r="I10" s="42" t="s">
        <v>147</v>
      </c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</row>
    <row r="11" spans="1:124" s="15" customFormat="1" x14ac:dyDescent="0.2">
      <c r="A11" s="41"/>
      <c r="B11" s="41"/>
      <c r="C11" s="41"/>
      <c r="D11" s="41"/>
      <c r="E11" s="41"/>
      <c r="F11" s="41"/>
      <c r="G11" s="41"/>
      <c r="H11" s="41"/>
      <c r="I11" s="42" t="s">
        <v>89</v>
      </c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</row>
    <row r="12" spans="1:124" s="15" customFormat="1" x14ac:dyDescent="0.2">
      <c r="A12" s="41" t="s">
        <v>41</v>
      </c>
      <c r="B12" s="41"/>
      <c r="C12" s="41"/>
      <c r="D12" s="41"/>
      <c r="E12" s="41"/>
      <c r="F12" s="41"/>
      <c r="G12" s="41"/>
      <c r="H12" s="41"/>
      <c r="I12" s="42" t="s">
        <v>148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1" t="s">
        <v>66</v>
      </c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</row>
    <row r="13" spans="1:124" s="15" customFormat="1" x14ac:dyDescent="0.2">
      <c r="A13" s="41"/>
      <c r="B13" s="41"/>
      <c r="C13" s="41"/>
      <c r="D13" s="41"/>
      <c r="E13" s="41"/>
      <c r="F13" s="41"/>
      <c r="G13" s="41"/>
      <c r="H13" s="41"/>
      <c r="I13" s="42" t="s">
        <v>149</v>
      </c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</row>
    <row r="14" spans="1:124" s="15" customFormat="1" x14ac:dyDescent="0.2">
      <c r="A14" s="41" t="s">
        <v>150</v>
      </c>
      <c r="B14" s="41"/>
      <c r="C14" s="41"/>
      <c r="D14" s="41"/>
      <c r="E14" s="41"/>
      <c r="F14" s="41"/>
      <c r="G14" s="41"/>
      <c r="H14" s="41"/>
      <c r="I14" s="42" t="s">
        <v>151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1" t="s">
        <v>66</v>
      </c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</row>
    <row r="15" spans="1:124" s="15" customFormat="1" x14ac:dyDescent="0.2">
      <c r="A15" s="41"/>
      <c r="B15" s="41"/>
      <c r="C15" s="41"/>
      <c r="D15" s="41"/>
      <c r="E15" s="41"/>
      <c r="F15" s="41"/>
      <c r="G15" s="41"/>
      <c r="H15" s="41"/>
      <c r="I15" s="42" t="s">
        <v>152</v>
      </c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1" t="s">
        <v>66</v>
      </c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</row>
    <row r="16" spans="1:124" s="15" customFormat="1" x14ac:dyDescent="0.2">
      <c r="A16" s="41"/>
      <c r="B16" s="41"/>
      <c r="C16" s="41"/>
      <c r="D16" s="41"/>
      <c r="E16" s="41"/>
      <c r="F16" s="41"/>
      <c r="G16" s="41"/>
      <c r="H16" s="41"/>
      <c r="I16" s="42" t="s">
        <v>153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1" t="s">
        <v>66</v>
      </c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</row>
    <row r="17" spans="1:123" s="15" customFormat="1" x14ac:dyDescent="0.2">
      <c r="A17" s="41" t="s">
        <v>154</v>
      </c>
      <c r="B17" s="41"/>
      <c r="C17" s="41"/>
      <c r="D17" s="41"/>
      <c r="E17" s="41"/>
      <c r="F17" s="41"/>
      <c r="G17" s="41"/>
      <c r="H17" s="41"/>
      <c r="I17" s="42" t="s">
        <v>155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1" t="s">
        <v>66</v>
      </c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</row>
    <row r="18" spans="1:123" s="15" customFormat="1" x14ac:dyDescent="0.2">
      <c r="A18" s="41"/>
      <c r="B18" s="41"/>
      <c r="C18" s="41"/>
      <c r="D18" s="41"/>
      <c r="E18" s="41"/>
      <c r="F18" s="41"/>
      <c r="G18" s="41"/>
      <c r="H18" s="41"/>
      <c r="I18" s="42" t="s">
        <v>152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1" t="s">
        <v>66</v>
      </c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</row>
    <row r="19" spans="1:123" s="15" customFormat="1" x14ac:dyDescent="0.2">
      <c r="A19" s="41"/>
      <c r="B19" s="41"/>
      <c r="C19" s="41"/>
      <c r="D19" s="41"/>
      <c r="E19" s="41"/>
      <c r="F19" s="41"/>
      <c r="G19" s="41"/>
      <c r="H19" s="41"/>
      <c r="I19" s="42" t="s">
        <v>153</v>
      </c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1" t="s">
        <v>66</v>
      </c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</row>
    <row r="20" spans="1:123" s="15" customFormat="1" x14ac:dyDescent="0.2">
      <c r="A20" s="41"/>
      <c r="B20" s="41"/>
      <c r="C20" s="41"/>
      <c r="D20" s="41"/>
      <c r="E20" s="41"/>
      <c r="F20" s="41"/>
      <c r="G20" s="41"/>
      <c r="H20" s="41"/>
      <c r="I20" s="42" t="s">
        <v>89</v>
      </c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</row>
    <row r="21" spans="1:123" s="15" customFormat="1" x14ac:dyDescent="0.2">
      <c r="A21" s="41" t="s">
        <v>156</v>
      </c>
      <c r="B21" s="41"/>
      <c r="C21" s="41"/>
      <c r="D21" s="41"/>
      <c r="E21" s="41"/>
      <c r="F21" s="41"/>
      <c r="G21" s="41"/>
      <c r="H21" s="41"/>
      <c r="I21" s="42" t="s">
        <v>157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1" t="s">
        <v>66</v>
      </c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</row>
    <row r="22" spans="1:123" s="15" customFormat="1" x14ac:dyDescent="0.2">
      <c r="A22" s="41"/>
      <c r="B22" s="41"/>
      <c r="C22" s="41"/>
      <c r="D22" s="41"/>
      <c r="E22" s="41"/>
      <c r="F22" s="41"/>
      <c r="G22" s="41"/>
      <c r="H22" s="41"/>
      <c r="I22" s="42" t="s">
        <v>158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</row>
    <row r="23" spans="1:123" s="15" customFormat="1" x14ac:dyDescent="0.2">
      <c r="A23" s="41"/>
      <c r="B23" s="41"/>
      <c r="C23" s="41"/>
      <c r="D23" s="41"/>
      <c r="E23" s="41"/>
      <c r="F23" s="41"/>
      <c r="G23" s="41"/>
      <c r="H23" s="41"/>
      <c r="I23" s="42" t="s">
        <v>159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</row>
    <row r="24" spans="1:123" s="15" customFormat="1" x14ac:dyDescent="0.2">
      <c r="A24" s="41"/>
      <c r="B24" s="41"/>
      <c r="C24" s="41"/>
      <c r="D24" s="41"/>
      <c r="E24" s="41"/>
      <c r="F24" s="41"/>
      <c r="G24" s="41"/>
      <c r="H24" s="41"/>
      <c r="I24" s="42" t="s">
        <v>160</v>
      </c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</row>
    <row r="25" spans="1:123" s="15" customFormat="1" x14ac:dyDescent="0.2">
      <c r="A25" s="41"/>
      <c r="B25" s="41"/>
      <c r="C25" s="41"/>
      <c r="D25" s="41"/>
      <c r="E25" s="41"/>
      <c r="F25" s="41"/>
      <c r="G25" s="41"/>
      <c r="H25" s="41"/>
      <c r="I25" s="42" t="s">
        <v>161</v>
      </c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</row>
    <row r="26" spans="1:123" s="15" customFormat="1" x14ac:dyDescent="0.2">
      <c r="A26" s="41"/>
      <c r="B26" s="41"/>
      <c r="C26" s="41"/>
      <c r="D26" s="41"/>
      <c r="E26" s="41"/>
      <c r="F26" s="41"/>
      <c r="G26" s="41"/>
      <c r="H26" s="41"/>
      <c r="I26" s="42" t="s">
        <v>162</v>
      </c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</row>
    <row r="27" spans="1:123" s="15" customFormat="1" x14ac:dyDescent="0.2">
      <c r="A27" s="41" t="s">
        <v>25</v>
      </c>
      <c r="B27" s="41"/>
      <c r="C27" s="41"/>
      <c r="D27" s="41"/>
      <c r="E27" s="41"/>
      <c r="F27" s="41"/>
      <c r="G27" s="41"/>
      <c r="H27" s="41"/>
      <c r="I27" s="42" t="s">
        <v>151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1" t="s">
        <v>66</v>
      </c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</row>
    <row r="28" spans="1:123" s="15" customFormat="1" x14ac:dyDescent="0.2">
      <c r="A28" s="41"/>
      <c r="B28" s="41"/>
      <c r="C28" s="41"/>
      <c r="D28" s="41"/>
      <c r="E28" s="41"/>
      <c r="F28" s="41"/>
      <c r="G28" s="41"/>
      <c r="H28" s="41"/>
      <c r="I28" s="42" t="s">
        <v>152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1" t="s">
        <v>66</v>
      </c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</row>
    <row r="29" spans="1:123" s="15" customFormat="1" x14ac:dyDescent="0.2">
      <c r="A29" s="41"/>
      <c r="B29" s="41"/>
      <c r="C29" s="41"/>
      <c r="D29" s="41"/>
      <c r="E29" s="41"/>
      <c r="F29" s="41"/>
      <c r="G29" s="41"/>
      <c r="H29" s="41"/>
      <c r="I29" s="42" t="s">
        <v>153</v>
      </c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1" t="s">
        <v>66</v>
      </c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</row>
    <row r="30" spans="1:123" s="15" customFormat="1" x14ac:dyDescent="0.2">
      <c r="A30" s="41" t="s">
        <v>163</v>
      </c>
      <c r="B30" s="41"/>
      <c r="C30" s="41"/>
      <c r="D30" s="41"/>
      <c r="E30" s="41"/>
      <c r="F30" s="41"/>
      <c r="G30" s="41"/>
      <c r="H30" s="41"/>
      <c r="I30" s="42" t="s">
        <v>155</v>
      </c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1" t="s">
        <v>66</v>
      </c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</row>
    <row r="31" spans="1:123" s="15" customFormat="1" x14ac:dyDescent="0.2">
      <c r="A31" s="41"/>
      <c r="B31" s="41"/>
      <c r="C31" s="41"/>
      <c r="D31" s="41"/>
      <c r="E31" s="41"/>
      <c r="F31" s="41"/>
      <c r="G31" s="41"/>
      <c r="H31" s="41"/>
      <c r="I31" s="42" t="s">
        <v>152</v>
      </c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1" t="s">
        <v>66</v>
      </c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</row>
    <row r="32" spans="1:123" s="15" customFormat="1" x14ac:dyDescent="0.2">
      <c r="A32" s="41"/>
      <c r="B32" s="41"/>
      <c r="C32" s="41"/>
      <c r="D32" s="41"/>
      <c r="E32" s="41"/>
      <c r="F32" s="41"/>
      <c r="G32" s="41"/>
      <c r="H32" s="41"/>
      <c r="I32" s="42" t="s">
        <v>153</v>
      </c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1" t="s">
        <v>66</v>
      </c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</row>
    <row r="33" spans="1:123" s="15" customFormat="1" x14ac:dyDescent="0.2">
      <c r="A33" s="41" t="s">
        <v>164</v>
      </c>
      <c r="B33" s="41"/>
      <c r="C33" s="41"/>
      <c r="D33" s="41"/>
      <c r="E33" s="41"/>
      <c r="F33" s="41"/>
      <c r="G33" s="41"/>
      <c r="H33" s="41"/>
      <c r="I33" s="42" t="s">
        <v>157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1" t="s">
        <v>66</v>
      </c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</row>
    <row r="34" spans="1:123" s="15" customFormat="1" x14ac:dyDescent="0.2">
      <c r="A34" s="41"/>
      <c r="B34" s="41"/>
      <c r="C34" s="41"/>
      <c r="D34" s="41"/>
      <c r="E34" s="41"/>
      <c r="F34" s="41"/>
      <c r="G34" s="41"/>
      <c r="H34" s="41"/>
      <c r="I34" s="42" t="s">
        <v>158</v>
      </c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</row>
    <row r="35" spans="1:123" s="15" customFormat="1" x14ac:dyDescent="0.2">
      <c r="A35" s="41"/>
      <c r="B35" s="41"/>
      <c r="C35" s="41"/>
      <c r="D35" s="41"/>
      <c r="E35" s="41"/>
      <c r="F35" s="41"/>
      <c r="G35" s="41"/>
      <c r="H35" s="41"/>
      <c r="I35" s="42" t="s">
        <v>165</v>
      </c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</row>
    <row r="36" spans="1:123" s="15" customFormat="1" x14ac:dyDescent="0.2">
      <c r="A36" s="41"/>
      <c r="B36" s="41"/>
      <c r="C36" s="41"/>
      <c r="D36" s="41"/>
      <c r="E36" s="41"/>
      <c r="F36" s="41"/>
      <c r="G36" s="41"/>
      <c r="H36" s="41"/>
      <c r="I36" s="42" t="s">
        <v>166</v>
      </c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</row>
    <row r="37" spans="1:123" s="15" customFormat="1" x14ac:dyDescent="0.2">
      <c r="A37" s="41"/>
      <c r="B37" s="41"/>
      <c r="C37" s="41"/>
      <c r="D37" s="41"/>
      <c r="E37" s="41"/>
      <c r="F37" s="41"/>
      <c r="G37" s="41"/>
      <c r="H37" s="41"/>
      <c r="I37" s="42" t="s">
        <v>401</v>
      </c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</row>
    <row r="38" spans="1:123" s="15" customFormat="1" x14ac:dyDescent="0.2">
      <c r="A38" s="41" t="s">
        <v>167</v>
      </c>
      <c r="B38" s="41"/>
      <c r="C38" s="41"/>
      <c r="D38" s="41"/>
      <c r="E38" s="41"/>
      <c r="F38" s="41"/>
      <c r="G38" s="41"/>
      <c r="H38" s="41"/>
      <c r="I38" s="42" t="s">
        <v>151</v>
      </c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1" t="s">
        <v>66</v>
      </c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</row>
    <row r="39" spans="1:123" s="15" customFormat="1" x14ac:dyDescent="0.2">
      <c r="A39" s="41"/>
      <c r="B39" s="41"/>
      <c r="C39" s="41"/>
      <c r="D39" s="41"/>
      <c r="E39" s="41"/>
      <c r="F39" s="41"/>
      <c r="G39" s="41"/>
      <c r="H39" s="41"/>
      <c r="I39" s="42" t="s">
        <v>152</v>
      </c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1" t="s">
        <v>66</v>
      </c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</row>
    <row r="40" spans="1:123" s="15" customFormat="1" x14ac:dyDescent="0.2">
      <c r="A40" s="41"/>
      <c r="B40" s="41"/>
      <c r="C40" s="41"/>
      <c r="D40" s="41"/>
      <c r="E40" s="41"/>
      <c r="F40" s="41"/>
      <c r="G40" s="41"/>
      <c r="H40" s="41"/>
      <c r="I40" s="42" t="s">
        <v>153</v>
      </c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1" t="s">
        <v>66</v>
      </c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</row>
    <row r="41" spans="1:123" s="15" customFormat="1" x14ac:dyDescent="0.2">
      <c r="A41" s="41" t="s">
        <v>168</v>
      </c>
      <c r="B41" s="41"/>
      <c r="C41" s="41"/>
      <c r="D41" s="41"/>
      <c r="E41" s="41"/>
      <c r="F41" s="41"/>
      <c r="G41" s="41"/>
      <c r="H41" s="41"/>
      <c r="I41" s="42" t="s">
        <v>155</v>
      </c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1" t="s">
        <v>66</v>
      </c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</row>
    <row r="42" spans="1:123" s="15" customFormat="1" x14ac:dyDescent="0.2">
      <c r="A42" s="41"/>
      <c r="B42" s="41"/>
      <c r="C42" s="41"/>
      <c r="D42" s="41"/>
      <c r="E42" s="41"/>
      <c r="F42" s="41"/>
      <c r="G42" s="41"/>
      <c r="H42" s="41"/>
      <c r="I42" s="42" t="s">
        <v>152</v>
      </c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1" t="s">
        <v>66</v>
      </c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</row>
    <row r="43" spans="1:123" s="15" customFormat="1" x14ac:dyDescent="0.2">
      <c r="A43" s="41"/>
      <c r="B43" s="41"/>
      <c r="C43" s="41"/>
      <c r="D43" s="41"/>
      <c r="E43" s="41"/>
      <c r="F43" s="41"/>
      <c r="G43" s="41"/>
      <c r="H43" s="41"/>
      <c r="I43" s="42" t="s">
        <v>153</v>
      </c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1" t="s">
        <v>66</v>
      </c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</row>
    <row r="44" spans="1:123" s="15" customFormat="1" x14ac:dyDescent="0.2">
      <c r="A44" s="41" t="s">
        <v>169</v>
      </c>
      <c r="B44" s="41"/>
      <c r="C44" s="41"/>
      <c r="D44" s="41"/>
      <c r="E44" s="41"/>
      <c r="F44" s="41"/>
      <c r="G44" s="41"/>
      <c r="H44" s="41"/>
      <c r="I44" s="42" t="s">
        <v>157</v>
      </c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1" t="s">
        <v>66</v>
      </c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</row>
    <row r="45" spans="1:123" s="15" customFormat="1" x14ac:dyDescent="0.2">
      <c r="A45" s="41"/>
      <c r="B45" s="41"/>
      <c r="C45" s="41"/>
      <c r="D45" s="41"/>
      <c r="E45" s="41"/>
      <c r="F45" s="41"/>
      <c r="G45" s="41"/>
      <c r="H45" s="41"/>
      <c r="I45" s="42" t="s">
        <v>158</v>
      </c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</row>
    <row r="46" spans="1:123" s="15" customFormat="1" x14ac:dyDescent="0.2">
      <c r="A46" s="41"/>
      <c r="B46" s="41"/>
      <c r="C46" s="41"/>
      <c r="D46" s="41"/>
      <c r="E46" s="41"/>
      <c r="F46" s="41"/>
      <c r="G46" s="41"/>
      <c r="H46" s="41"/>
      <c r="I46" s="42" t="s">
        <v>165</v>
      </c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</row>
    <row r="47" spans="1:123" s="15" customFormat="1" x14ac:dyDescent="0.2">
      <c r="A47" s="41"/>
      <c r="B47" s="41"/>
      <c r="C47" s="41"/>
      <c r="D47" s="41"/>
      <c r="E47" s="41"/>
      <c r="F47" s="41"/>
      <c r="G47" s="41"/>
      <c r="H47" s="41"/>
      <c r="I47" s="42" t="s">
        <v>170</v>
      </c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</row>
    <row r="48" spans="1:123" s="15" customFormat="1" x14ac:dyDescent="0.2">
      <c r="A48" s="41"/>
      <c r="B48" s="41"/>
      <c r="C48" s="41"/>
      <c r="D48" s="41"/>
      <c r="E48" s="41"/>
      <c r="F48" s="41"/>
      <c r="G48" s="41"/>
      <c r="H48" s="41"/>
      <c r="I48" s="42" t="s">
        <v>171</v>
      </c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</row>
    <row r="49" spans="1:123" s="15" customFormat="1" x14ac:dyDescent="0.2">
      <c r="A49" s="41" t="s">
        <v>172</v>
      </c>
      <c r="B49" s="41"/>
      <c r="C49" s="41"/>
      <c r="D49" s="41"/>
      <c r="E49" s="41"/>
      <c r="F49" s="41"/>
      <c r="G49" s="41"/>
      <c r="H49" s="41"/>
      <c r="I49" s="42" t="s">
        <v>151</v>
      </c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1" t="s">
        <v>66</v>
      </c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</row>
    <row r="50" spans="1:123" s="15" customFormat="1" x14ac:dyDescent="0.2">
      <c r="A50" s="41"/>
      <c r="B50" s="41"/>
      <c r="C50" s="41"/>
      <c r="D50" s="41"/>
      <c r="E50" s="41"/>
      <c r="F50" s="41"/>
      <c r="G50" s="41"/>
      <c r="H50" s="41"/>
      <c r="I50" s="42" t="s">
        <v>152</v>
      </c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1" t="s">
        <v>66</v>
      </c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</row>
    <row r="51" spans="1:123" s="15" customFormat="1" x14ac:dyDescent="0.2">
      <c r="A51" s="41"/>
      <c r="B51" s="41"/>
      <c r="C51" s="41"/>
      <c r="D51" s="41"/>
      <c r="E51" s="41"/>
      <c r="F51" s="41"/>
      <c r="G51" s="41"/>
      <c r="H51" s="41"/>
      <c r="I51" s="42" t="s">
        <v>153</v>
      </c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1" t="s">
        <v>66</v>
      </c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</row>
    <row r="52" spans="1:123" s="15" customFormat="1" x14ac:dyDescent="0.2">
      <c r="A52" s="41" t="s">
        <v>173</v>
      </c>
      <c r="B52" s="41"/>
      <c r="C52" s="41"/>
      <c r="D52" s="41"/>
      <c r="E52" s="41"/>
      <c r="F52" s="41"/>
      <c r="G52" s="41"/>
      <c r="H52" s="41"/>
      <c r="I52" s="42" t="s">
        <v>155</v>
      </c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1" t="s">
        <v>66</v>
      </c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</row>
    <row r="53" spans="1:123" s="15" customFormat="1" x14ac:dyDescent="0.2">
      <c r="A53" s="41"/>
      <c r="B53" s="41"/>
      <c r="C53" s="41"/>
      <c r="D53" s="41"/>
      <c r="E53" s="41"/>
      <c r="F53" s="41"/>
      <c r="G53" s="41"/>
      <c r="H53" s="41"/>
      <c r="I53" s="42" t="s">
        <v>152</v>
      </c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1" t="s">
        <v>66</v>
      </c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</row>
    <row r="54" spans="1:123" s="15" customFormat="1" x14ac:dyDescent="0.2">
      <c r="A54" s="41"/>
      <c r="B54" s="41"/>
      <c r="C54" s="41"/>
      <c r="D54" s="41"/>
      <c r="E54" s="41"/>
      <c r="F54" s="41"/>
      <c r="G54" s="41"/>
      <c r="H54" s="41"/>
      <c r="I54" s="42" t="s">
        <v>153</v>
      </c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1" t="s">
        <v>66</v>
      </c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</row>
    <row r="55" spans="1:123" s="15" customFormat="1" x14ac:dyDescent="0.2">
      <c r="A55" s="41" t="s">
        <v>174</v>
      </c>
      <c r="B55" s="41"/>
      <c r="C55" s="41"/>
      <c r="D55" s="41"/>
      <c r="E55" s="41"/>
      <c r="F55" s="41"/>
      <c r="G55" s="41"/>
      <c r="H55" s="41"/>
      <c r="I55" s="42" t="s">
        <v>157</v>
      </c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1" t="s">
        <v>66</v>
      </c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</row>
    <row r="56" spans="1:123" s="15" customFormat="1" x14ac:dyDescent="0.2">
      <c r="A56" s="41"/>
      <c r="B56" s="41"/>
      <c r="C56" s="41"/>
      <c r="D56" s="41"/>
      <c r="E56" s="41"/>
      <c r="F56" s="41"/>
      <c r="G56" s="41"/>
      <c r="H56" s="41"/>
      <c r="I56" s="42" t="s">
        <v>158</v>
      </c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</row>
    <row r="57" spans="1:123" s="15" customFormat="1" x14ac:dyDescent="0.2">
      <c r="A57" s="41"/>
      <c r="B57" s="41"/>
      <c r="C57" s="41"/>
      <c r="D57" s="41"/>
      <c r="E57" s="41"/>
      <c r="F57" s="41"/>
      <c r="G57" s="41"/>
      <c r="H57" s="41"/>
      <c r="I57" s="42" t="s">
        <v>165</v>
      </c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</row>
    <row r="58" spans="1:123" s="15" customFormat="1" x14ac:dyDescent="0.2">
      <c r="A58" s="41"/>
      <c r="B58" s="41"/>
      <c r="C58" s="41"/>
      <c r="D58" s="41"/>
      <c r="E58" s="41"/>
      <c r="F58" s="41"/>
      <c r="G58" s="41"/>
      <c r="H58" s="41"/>
      <c r="I58" s="42" t="s">
        <v>160</v>
      </c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</row>
    <row r="59" spans="1:123" s="15" customFormat="1" x14ac:dyDescent="0.2">
      <c r="A59" s="41"/>
      <c r="B59" s="41"/>
      <c r="C59" s="41"/>
      <c r="D59" s="41"/>
      <c r="E59" s="41"/>
      <c r="F59" s="41"/>
      <c r="G59" s="41"/>
      <c r="H59" s="41"/>
      <c r="I59" s="42" t="s">
        <v>175</v>
      </c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</row>
    <row r="60" spans="1:123" s="15" customFormat="1" x14ac:dyDescent="0.2">
      <c r="A60" s="41"/>
      <c r="B60" s="41"/>
      <c r="C60" s="41"/>
      <c r="D60" s="41"/>
      <c r="E60" s="41"/>
      <c r="F60" s="41"/>
      <c r="G60" s="41"/>
      <c r="H60" s="41"/>
      <c r="I60" s="42" t="s">
        <v>162</v>
      </c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</row>
    <row r="61" spans="1:123" s="15" customFormat="1" x14ac:dyDescent="0.2">
      <c r="A61" s="41" t="s">
        <v>176</v>
      </c>
      <c r="B61" s="41"/>
      <c r="C61" s="41"/>
      <c r="D61" s="41"/>
      <c r="E61" s="41"/>
      <c r="F61" s="41"/>
      <c r="G61" s="41"/>
      <c r="H61" s="41"/>
      <c r="I61" s="42" t="s">
        <v>151</v>
      </c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1" t="s">
        <v>66</v>
      </c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</row>
    <row r="62" spans="1:123" s="15" customFormat="1" x14ac:dyDescent="0.2">
      <c r="A62" s="41"/>
      <c r="B62" s="41"/>
      <c r="C62" s="41"/>
      <c r="D62" s="41"/>
      <c r="E62" s="41"/>
      <c r="F62" s="41"/>
      <c r="G62" s="41"/>
      <c r="H62" s="41"/>
      <c r="I62" s="42" t="s">
        <v>152</v>
      </c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1" t="s">
        <v>66</v>
      </c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</row>
    <row r="63" spans="1:123" s="15" customFormat="1" x14ac:dyDescent="0.2">
      <c r="A63" s="41"/>
      <c r="B63" s="41"/>
      <c r="C63" s="41"/>
      <c r="D63" s="41"/>
      <c r="E63" s="41"/>
      <c r="F63" s="41"/>
      <c r="G63" s="41"/>
      <c r="H63" s="41"/>
      <c r="I63" s="42" t="s">
        <v>153</v>
      </c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1" t="s">
        <v>66</v>
      </c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</row>
    <row r="64" spans="1:123" s="15" customFormat="1" x14ac:dyDescent="0.2">
      <c r="A64" s="41" t="s">
        <v>177</v>
      </c>
      <c r="B64" s="41"/>
      <c r="C64" s="41"/>
      <c r="D64" s="41"/>
      <c r="E64" s="41"/>
      <c r="F64" s="41"/>
      <c r="G64" s="41"/>
      <c r="H64" s="41"/>
      <c r="I64" s="42" t="s">
        <v>155</v>
      </c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1" t="s">
        <v>66</v>
      </c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</row>
    <row r="65" spans="1:123" s="15" customFormat="1" x14ac:dyDescent="0.2">
      <c r="A65" s="41"/>
      <c r="B65" s="41"/>
      <c r="C65" s="41"/>
      <c r="D65" s="41"/>
      <c r="E65" s="41"/>
      <c r="F65" s="41"/>
      <c r="G65" s="41"/>
      <c r="H65" s="41"/>
      <c r="I65" s="42" t="s">
        <v>152</v>
      </c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1" t="s">
        <v>66</v>
      </c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</row>
    <row r="66" spans="1:123" s="15" customFormat="1" x14ac:dyDescent="0.2">
      <c r="A66" s="41"/>
      <c r="B66" s="41"/>
      <c r="C66" s="41"/>
      <c r="D66" s="41"/>
      <c r="E66" s="41"/>
      <c r="F66" s="41"/>
      <c r="G66" s="41"/>
      <c r="H66" s="41"/>
      <c r="I66" s="42" t="s">
        <v>153</v>
      </c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1" t="s">
        <v>66</v>
      </c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</row>
    <row r="67" spans="1:123" s="15" customFormat="1" x14ac:dyDescent="0.2">
      <c r="A67" s="41" t="s">
        <v>178</v>
      </c>
      <c r="B67" s="41"/>
      <c r="C67" s="41"/>
      <c r="D67" s="41"/>
      <c r="E67" s="41"/>
      <c r="F67" s="41"/>
      <c r="G67" s="41"/>
      <c r="H67" s="41"/>
      <c r="I67" s="42" t="s">
        <v>179</v>
      </c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1" t="s">
        <v>66</v>
      </c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</row>
    <row r="68" spans="1:123" s="15" customFormat="1" x14ac:dyDescent="0.2">
      <c r="A68" s="41"/>
      <c r="B68" s="41"/>
      <c r="C68" s="41"/>
      <c r="D68" s="41"/>
      <c r="E68" s="41"/>
      <c r="F68" s="41"/>
      <c r="G68" s="41"/>
      <c r="H68" s="41"/>
      <c r="I68" s="42" t="s">
        <v>180</v>
      </c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</row>
    <row r="69" spans="1:123" s="15" customFormat="1" x14ac:dyDescent="0.2">
      <c r="A69" s="41" t="s">
        <v>181</v>
      </c>
      <c r="B69" s="41"/>
      <c r="C69" s="41"/>
      <c r="D69" s="41"/>
      <c r="E69" s="41"/>
      <c r="F69" s="41"/>
      <c r="G69" s="41"/>
      <c r="H69" s="41"/>
      <c r="I69" s="42" t="s">
        <v>151</v>
      </c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1" t="s">
        <v>66</v>
      </c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</row>
    <row r="70" spans="1:123" s="15" customFormat="1" x14ac:dyDescent="0.2">
      <c r="A70" s="41"/>
      <c r="B70" s="41"/>
      <c r="C70" s="41"/>
      <c r="D70" s="41"/>
      <c r="E70" s="41"/>
      <c r="F70" s="41"/>
      <c r="G70" s="41"/>
      <c r="H70" s="41"/>
      <c r="I70" s="42" t="s">
        <v>152</v>
      </c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1" t="s">
        <v>66</v>
      </c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</row>
    <row r="71" spans="1:123" s="15" customFormat="1" x14ac:dyDescent="0.2">
      <c r="A71" s="41"/>
      <c r="B71" s="41"/>
      <c r="C71" s="41"/>
      <c r="D71" s="41"/>
      <c r="E71" s="41"/>
      <c r="F71" s="41"/>
      <c r="G71" s="41"/>
      <c r="H71" s="41"/>
      <c r="I71" s="42" t="s">
        <v>153</v>
      </c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1" t="s">
        <v>66</v>
      </c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</row>
    <row r="72" spans="1:123" s="15" customFormat="1" x14ac:dyDescent="0.2">
      <c r="A72" s="41" t="s">
        <v>182</v>
      </c>
      <c r="B72" s="41"/>
      <c r="C72" s="41"/>
      <c r="D72" s="41"/>
      <c r="E72" s="41"/>
      <c r="F72" s="41"/>
      <c r="G72" s="41"/>
      <c r="H72" s="41"/>
      <c r="I72" s="42" t="s">
        <v>155</v>
      </c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1" t="s">
        <v>66</v>
      </c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</row>
    <row r="73" spans="1:123" s="15" customFormat="1" x14ac:dyDescent="0.2">
      <c r="A73" s="41"/>
      <c r="B73" s="41"/>
      <c r="C73" s="41"/>
      <c r="D73" s="41"/>
      <c r="E73" s="41"/>
      <c r="F73" s="41"/>
      <c r="G73" s="41"/>
      <c r="H73" s="41"/>
      <c r="I73" s="42" t="s">
        <v>152</v>
      </c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1" t="s">
        <v>66</v>
      </c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</row>
    <row r="74" spans="1:123" s="15" customFormat="1" x14ac:dyDescent="0.2">
      <c r="A74" s="41"/>
      <c r="B74" s="41"/>
      <c r="C74" s="41"/>
      <c r="D74" s="41"/>
      <c r="E74" s="41"/>
      <c r="F74" s="41"/>
      <c r="G74" s="41"/>
      <c r="H74" s="41"/>
      <c r="I74" s="42" t="s">
        <v>153</v>
      </c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1" t="s">
        <v>66</v>
      </c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</row>
    <row r="75" spans="1:123" s="15" customFormat="1" x14ac:dyDescent="0.2">
      <c r="A75" s="41" t="s">
        <v>183</v>
      </c>
      <c r="B75" s="41"/>
      <c r="C75" s="41"/>
      <c r="D75" s="41"/>
      <c r="E75" s="41"/>
      <c r="F75" s="41"/>
      <c r="G75" s="41"/>
      <c r="H75" s="41"/>
      <c r="I75" s="42" t="s">
        <v>184</v>
      </c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1" t="s">
        <v>66</v>
      </c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</row>
    <row r="76" spans="1:123" s="15" customFormat="1" x14ac:dyDescent="0.2">
      <c r="A76" s="41"/>
      <c r="B76" s="41"/>
      <c r="C76" s="41"/>
      <c r="D76" s="41"/>
      <c r="E76" s="41"/>
      <c r="F76" s="41"/>
      <c r="G76" s="41"/>
      <c r="H76" s="41"/>
      <c r="I76" s="42" t="s">
        <v>185</v>
      </c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</row>
    <row r="77" spans="1:123" s="15" customFormat="1" x14ac:dyDescent="0.2">
      <c r="A77" s="41" t="s">
        <v>186</v>
      </c>
      <c r="B77" s="41"/>
      <c r="C77" s="41"/>
      <c r="D77" s="41"/>
      <c r="E77" s="41"/>
      <c r="F77" s="41"/>
      <c r="G77" s="41"/>
      <c r="H77" s="41"/>
      <c r="I77" s="42" t="s">
        <v>151</v>
      </c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1" t="s">
        <v>66</v>
      </c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</row>
    <row r="78" spans="1:123" s="15" customFormat="1" x14ac:dyDescent="0.2">
      <c r="A78" s="41"/>
      <c r="B78" s="41"/>
      <c r="C78" s="41"/>
      <c r="D78" s="41"/>
      <c r="E78" s="41"/>
      <c r="F78" s="41"/>
      <c r="G78" s="41"/>
      <c r="H78" s="41"/>
      <c r="I78" s="42" t="s">
        <v>152</v>
      </c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1" t="s">
        <v>66</v>
      </c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</row>
    <row r="79" spans="1:123" s="15" customFormat="1" x14ac:dyDescent="0.2">
      <c r="A79" s="41"/>
      <c r="B79" s="41"/>
      <c r="C79" s="41"/>
      <c r="D79" s="41"/>
      <c r="E79" s="41"/>
      <c r="F79" s="41"/>
      <c r="G79" s="41"/>
      <c r="H79" s="41"/>
      <c r="I79" s="42" t="s">
        <v>153</v>
      </c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1" t="s">
        <v>66</v>
      </c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</row>
    <row r="80" spans="1:123" s="15" customFormat="1" x14ac:dyDescent="0.2">
      <c r="A80" s="41" t="s">
        <v>187</v>
      </c>
      <c r="B80" s="41"/>
      <c r="C80" s="41"/>
      <c r="D80" s="41"/>
      <c r="E80" s="41"/>
      <c r="F80" s="41"/>
      <c r="G80" s="41"/>
      <c r="H80" s="41"/>
      <c r="I80" s="42" t="s">
        <v>155</v>
      </c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1" t="s">
        <v>66</v>
      </c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</row>
    <row r="81" spans="1:123" s="15" customFormat="1" x14ac:dyDescent="0.2">
      <c r="A81" s="41"/>
      <c r="B81" s="41"/>
      <c r="C81" s="41"/>
      <c r="D81" s="41"/>
      <c r="E81" s="41"/>
      <c r="F81" s="41"/>
      <c r="G81" s="41"/>
      <c r="H81" s="41"/>
      <c r="I81" s="42" t="s">
        <v>152</v>
      </c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1" t="s">
        <v>66</v>
      </c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</row>
    <row r="82" spans="1:123" s="15" customFormat="1" x14ac:dyDescent="0.2">
      <c r="A82" s="41"/>
      <c r="B82" s="41"/>
      <c r="C82" s="41"/>
      <c r="D82" s="41"/>
      <c r="E82" s="41"/>
      <c r="F82" s="41"/>
      <c r="G82" s="41"/>
      <c r="H82" s="41"/>
      <c r="I82" s="42" t="s">
        <v>153</v>
      </c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1" t="s">
        <v>66</v>
      </c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</row>
    <row r="83" spans="1:123" s="15" customFormat="1" x14ac:dyDescent="0.2">
      <c r="A83" s="41" t="s">
        <v>43</v>
      </c>
      <c r="B83" s="41"/>
      <c r="C83" s="41"/>
      <c r="D83" s="41"/>
      <c r="E83" s="41"/>
      <c r="F83" s="41"/>
      <c r="G83" s="41"/>
      <c r="H83" s="41"/>
      <c r="I83" s="42" t="s">
        <v>398</v>
      </c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1" t="s">
        <v>66</v>
      </c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</row>
    <row r="84" spans="1:123" s="15" customFormat="1" x14ac:dyDescent="0.2">
      <c r="A84" s="41"/>
      <c r="B84" s="41"/>
      <c r="C84" s="41"/>
      <c r="D84" s="41"/>
      <c r="E84" s="41"/>
      <c r="F84" s="41"/>
      <c r="G84" s="41"/>
      <c r="H84" s="41"/>
      <c r="I84" s="42" t="s">
        <v>188</v>
      </c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</row>
    <row r="85" spans="1:123" s="15" customFormat="1" x14ac:dyDescent="0.2">
      <c r="A85" s="41"/>
      <c r="B85" s="41"/>
      <c r="C85" s="41"/>
      <c r="D85" s="41"/>
      <c r="E85" s="41"/>
      <c r="F85" s="41"/>
      <c r="G85" s="41"/>
      <c r="H85" s="41"/>
      <c r="I85" s="42" t="s">
        <v>148</v>
      </c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</row>
    <row r="86" spans="1:123" s="15" customFormat="1" x14ac:dyDescent="0.2">
      <c r="A86" s="41"/>
      <c r="B86" s="41"/>
      <c r="C86" s="41"/>
      <c r="D86" s="41"/>
      <c r="E86" s="41"/>
      <c r="F86" s="41"/>
      <c r="G86" s="41"/>
      <c r="H86" s="41"/>
      <c r="I86" s="42" t="s">
        <v>189</v>
      </c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</row>
    <row r="87" spans="1:123" s="15" customFormat="1" x14ac:dyDescent="0.2">
      <c r="A87" s="41"/>
      <c r="B87" s="41"/>
      <c r="C87" s="41"/>
      <c r="D87" s="41"/>
      <c r="E87" s="41"/>
      <c r="F87" s="41"/>
      <c r="G87" s="41"/>
      <c r="H87" s="41"/>
      <c r="I87" s="42" t="s">
        <v>190</v>
      </c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</row>
    <row r="88" spans="1:123" s="15" customFormat="1" x14ac:dyDescent="0.2">
      <c r="A88" s="41"/>
      <c r="B88" s="41"/>
      <c r="C88" s="41"/>
      <c r="D88" s="41"/>
      <c r="E88" s="41"/>
      <c r="F88" s="41"/>
      <c r="G88" s="41"/>
      <c r="H88" s="41"/>
      <c r="I88" s="42" t="s">
        <v>191</v>
      </c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1" t="s">
        <v>66</v>
      </c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</row>
    <row r="89" spans="1:123" s="15" customFormat="1" x14ac:dyDescent="0.2">
      <c r="A89" s="41"/>
      <c r="B89" s="41"/>
      <c r="C89" s="41"/>
      <c r="D89" s="41"/>
      <c r="E89" s="41"/>
      <c r="F89" s="41"/>
      <c r="G89" s="41"/>
      <c r="H89" s="41"/>
      <c r="I89" s="42" t="s">
        <v>152</v>
      </c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1" t="s">
        <v>66</v>
      </c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</row>
    <row r="90" spans="1:123" s="15" customFormat="1" x14ac:dyDescent="0.2">
      <c r="A90" s="41"/>
      <c r="B90" s="41"/>
      <c r="C90" s="41"/>
      <c r="D90" s="41"/>
      <c r="E90" s="41"/>
      <c r="F90" s="41"/>
      <c r="G90" s="41"/>
      <c r="H90" s="41"/>
      <c r="I90" s="42" t="s">
        <v>153</v>
      </c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1" t="s">
        <v>66</v>
      </c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</row>
    <row r="91" spans="1:123" s="15" customFormat="1" x14ac:dyDescent="0.2">
      <c r="A91" s="41"/>
      <c r="B91" s="41"/>
      <c r="C91" s="41"/>
      <c r="D91" s="41"/>
      <c r="E91" s="41"/>
      <c r="F91" s="41"/>
      <c r="G91" s="41"/>
      <c r="H91" s="41"/>
      <c r="I91" s="42" t="s">
        <v>192</v>
      </c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1" t="s">
        <v>66</v>
      </c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</row>
    <row r="92" spans="1:123" s="15" customFormat="1" x14ac:dyDescent="0.2">
      <c r="A92" s="41"/>
      <c r="B92" s="41"/>
      <c r="C92" s="41"/>
      <c r="D92" s="41"/>
      <c r="E92" s="41"/>
      <c r="F92" s="41"/>
      <c r="G92" s="41"/>
      <c r="H92" s="41"/>
      <c r="I92" s="42" t="s">
        <v>152</v>
      </c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1" t="s">
        <v>66</v>
      </c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</row>
    <row r="93" spans="1:123" s="15" customFormat="1" x14ac:dyDescent="0.2">
      <c r="A93" s="41"/>
      <c r="B93" s="41"/>
      <c r="C93" s="41"/>
      <c r="D93" s="41"/>
      <c r="E93" s="41"/>
      <c r="F93" s="41"/>
      <c r="G93" s="41"/>
      <c r="H93" s="41"/>
      <c r="I93" s="42" t="s">
        <v>153</v>
      </c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1" t="s">
        <v>66</v>
      </c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</row>
    <row r="94" spans="1:123" s="15" customFormat="1" x14ac:dyDescent="0.2">
      <c r="A94" s="41"/>
      <c r="B94" s="41"/>
      <c r="C94" s="41"/>
      <c r="D94" s="41"/>
      <c r="E94" s="41"/>
      <c r="F94" s="41"/>
      <c r="G94" s="41"/>
      <c r="H94" s="41"/>
      <c r="I94" s="42" t="s">
        <v>193</v>
      </c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1" t="s">
        <v>66</v>
      </c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</row>
    <row r="95" spans="1:123" s="15" customFormat="1" x14ac:dyDescent="0.2">
      <c r="A95" s="41"/>
      <c r="B95" s="41"/>
      <c r="C95" s="41"/>
      <c r="D95" s="41"/>
      <c r="E95" s="41"/>
      <c r="F95" s="41"/>
      <c r="G95" s="41"/>
      <c r="H95" s="41"/>
      <c r="I95" s="42" t="s">
        <v>152</v>
      </c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1" t="s">
        <v>66</v>
      </c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</row>
    <row r="96" spans="1:123" s="15" customFormat="1" x14ac:dyDescent="0.2">
      <c r="A96" s="41"/>
      <c r="B96" s="41"/>
      <c r="C96" s="41"/>
      <c r="D96" s="41"/>
      <c r="E96" s="41"/>
      <c r="F96" s="41"/>
      <c r="G96" s="41"/>
      <c r="H96" s="41"/>
      <c r="I96" s="42" t="s">
        <v>153</v>
      </c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1" t="s">
        <v>66</v>
      </c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</row>
    <row r="97" spans="1:123" s="15" customFormat="1" x14ac:dyDescent="0.2">
      <c r="A97" s="41"/>
      <c r="B97" s="41"/>
      <c r="C97" s="41"/>
      <c r="D97" s="41"/>
      <c r="E97" s="41"/>
      <c r="F97" s="41"/>
      <c r="G97" s="41"/>
      <c r="H97" s="41"/>
      <c r="I97" s="42" t="s">
        <v>194</v>
      </c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1" t="s">
        <v>66</v>
      </c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4"/>
      <c r="DL97" s="44"/>
      <c r="DM97" s="44"/>
      <c r="DN97" s="44"/>
      <c r="DO97" s="44"/>
      <c r="DP97" s="44"/>
      <c r="DQ97" s="44"/>
      <c r="DR97" s="44"/>
      <c r="DS97" s="44"/>
    </row>
    <row r="98" spans="1:123" s="15" customFormat="1" x14ac:dyDescent="0.2">
      <c r="A98" s="41"/>
      <c r="B98" s="41"/>
      <c r="C98" s="41"/>
      <c r="D98" s="41"/>
      <c r="E98" s="41"/>
      <c r="F98" s="41"/>
      <c r="G98" s="41"/>
      <c r="H98" s="41"/>
      <c r="I98" s="42" t="s">
        <v>152</v>
      </c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1" t="s">
        <v>66</v>
      </c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44"/>
      <c r="DF98" s="44"/>
      <c r="DG98" s="44"/>
      <c r="DH98" s="44"/>
      <c r="DI98" s="44"/>
      <c r="DJ98" s="44"/>
      <c r="DK98" s="44"/>
      <c r="DL98" s="44"/>
      <c r="DM98" s="44"/>
      <c r="DN98" s="44"/>
      <c r="DO98" s="44"/>
      <c r="DP98" s="44"/>
      <c r="DQ98" s="44"/>
      <c r="DR98" s="44"/>
      <c r="DS98" s="44"/>
    </row>
    <row r="99" spans="1:123" s="15" customFormat="1" x14ac:dyDescent="0.2">
      <c r="A99" s="41"/>
      <c r="B99" s="41"/>
      <c r="C99" s="41"/>
      <c r="D99" s="41"/>
      <c r="E99" s="41"/>
      <c r="F99" s="41"/>
      <c r="G99" s="41"/>
      <c r="H99" s="41"/>
      <c r="I99" s="42" t="s">
        <v>153</v>
      </c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1" t="s">
        <v>66</v>
      </c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4"/>
      <c r="DG99" s="44"/>
      <c r="DH99" s="44"/>
      <c r="DI99" s="44"/>
      <c r="DJ99" s="44"/>
      <c r="DK99" s="44"/>
      <c r="DL99" s="44"/>
      <c r="DM99" s="44"/>
      <c r="DN99" s="44"/>
      <c r="DO99" s="44"/>
      <c r="DP99" s="44"/>
      <c r="DQ99" s="44"/>
      <c r="DR99" s="44"/>
      <c r="DS99" s="44"/>
    </row>
    <row r="100" spans="1:123" s="15" customFormat="1" x14ac:dyDescent="0.2">
      <c r="A100" s="41" t="s">
        <v>44</v>
      </c>
      <c r="B100" s="41"/>
      <c r="C100" s="41"/>
      <c r="D100" s="41"/>
      <c r="E100" s="41"/>
      <c r="F100" s="41"/>
      <c r="G100" s="41"/>
      <c r="H100" s="41"/>
      <c r="I100" s="42" t="s">
        <v>195</v>
      </c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1" t="s">
        <v>66</v>
      </c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4"/>
      <c r="DE100" s="44"/>
      <c r="DF100" s="44"/>
      <c r="DG100" s="44"/>
      <c r="DH100" s="44"/>
      <c r="DI100" s="44"/>
      <c r="DJ100" s="44"/>
      <c r="DK100" s="44"/>
      <c r="DL100" s="44"/>
      <c r="DM100" s="44"/>
      <c r="DN100" s="44"/>
      <c r="DO100" s="44"/>
      <c r="DP100" s="44"/>
      <c r="DQ100" s="44"/>
      <c r="DR100" s="44"/>
      <c r="DS100" s="44"/>
    </row>
    <row r="101" spans="1:123" s="15" customFormat="1" x14ac:dyDescent="0.2">
      <c r="A101" s="41"/>
      <c r="B101" s="41"/>
      <c r="C101" s="41"/>
      <c r="D101" s="41"/>
      <c r="E101" s="41"/>
      <c r="F101" s="41"/>
      <c r="G101" s="41"/>
      <c r="H101" s="41"/>
      <c r="I101" s="42" t="s">
        <v>196</v>
      </c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  <c r="DG101" s="44"/>
      <c r="DH101" s="44"/>
      <c r="DI101" s="44"/>
      <c r="DJ101" s="44"/>
      <c r="DK101" s="44"/>
      <c r="DL101" s="44"/>
      <c r="DM101" s="44"/>
      <c r="DN101" s="44"/>
      <c r="DO101" s="44"/>
      <c r="DP101" s="44"/>
      <c r="DQ101" s="44"/>
      <c r="DR101" s="44"/>
      <c r="DS101" s="44"/>
    </row>
    <row r="102" spans="1:123" s="15" customFormat="1" x14ac:dyDescent="0.2">
      <c r="A102" s="41"/>
      <c r="B102" s="41"/>
      <c r="C102" s="41"/>
      <c r="D102" s="41"/>
      <c r="E102" s="41"/>
      <c r="F102" s="41"/>
      <c r="G102" s="41"/>
      <c r="H102" s="41"/>
      <c r="I102" s="42" t="s">
        <v>197</v>
      </c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</row>
    <row r="103" spans="1:123" s="15" customFormat="1" x14ac:dyDescent="0.2">
      <c r="A103" s="41"/>
      <c r="B103" s="41"/>
      <c r="C103" s="41"/>
      <c r="D103" s="41"/>
      <c r="E103" s="41"/>
      <c r="F103" s="41"/>
      <c r="G103" s="41"/>
      <c r="H103" s="41"/>
      <c r="I103" s="42" t="s">
        <v>198</v>
      </c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</row>
    <row r="104" spans="1:123" s="15" customFormat="1" x14ac:dyDescent="0.2">
      <c r="A104" s="41"/>
      <c r="B104" s="41"/>
      <c r="C104" s="41"/>
      <c r="D104" s="41"/>
      <c r="E104" s="41"/>
      <c r="F104" s="41"/>
      <c r="G104" s="41"/>
      <c r="H104" s="41"/>
      <c r="I104" s="42" t="s">
        <v>199</v>
      </c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1" t="s">
        <v>66</v>
      </c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  <c r="DD104" s="44"/>
      <c r="DE104" s="44"/>
      <c r="DF104" s="44"/>
      <c r="DG104" s="44"/>
      <c r="DH104" s="44"/>
      <c r="DI104" s="44"/>
      <c r="DJ104" s="44"/>
      <c r="DK104" s="44"/>
      <c r="DL104" s="44"/>
      <c r="DM104" s="44"/>
      <c r="DN104" s="44"/>
      <c r="DO104" s="44"/>
      <c r="DP104" s="44"/>
      <c r="DQ104" s="44"/>
      <c r="DR104" s="44"/>
      <c r="DS104" s="44"/>
    </row>
    <row r="105" spans="1:123" s="15" customFormat="1" x14ac:dyDescent="0.2">
      <c r="A105" s="41"/>
      <c r="B105" s="41"/>
      <c r="C105" s="41"/>
      <c r="D105" s="41"/>
      <c r="E105" s="41"/>
      <c r="F105" s="41"/>
      <c r="G105" s="41"/>
      <c r="H105" s="41"/>
      <c r="I105" s="42" t="s">
        <v>200</v>
      </c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1" t="s">
        <v>66</v>
      </c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/>
      <c r="DL105" s="44"/>
      <c r="DM105" s="44"/>
      <c r="DN105" s="44"/>
      <c r="DO105" s="44"/>
      <c r="DP105" s="44"/>
      <c r="DQ105" s="44"/>
      <c r="DR105" s="44"/>
      <c r="DS105" s="44"/>
    </row>
    <row r="106" spans="1:123" s="15" customFormat="1" x14ac:dyDescent="0.2">
      <c r="A106" s="41" t="s">
        <v>47</v>
      </c>
      <c r="B106" s="41"/>
      <c r="C106" s="41"/>
      <c r="D106" s="41"/>
      <c r="E106" s="41"/>
      <c r="F106" s="41"/>
      <c r="G106" s="41"/>
      <c r="H106" s="41"/>
      <c r="I106" s="42" t="s">
        <v>201</v>
      </c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/>
      <c r="DJ106" s="44"/>
      <c r="DK106" s="44"/>
      <c r="DL106" s="44"/>
      <c r="DM106" s="44"/>
      <c r="DN106" s="44"/>
      <c r="DO106" s="44"/>
      <c r="DP106" s="44"/>
      <c r="DQ106" s="44"/>
      <c r="DR106" s="44"/>
      <c r="DS106" s="44"/>
    </row>
    <row r="107" spans="1:123" s="15" customFormat="1" x14ac:dyDescent="0.2">
      <c r="A107" s="41"/>
      <c r="B107" s="41"/>
      <c r="C107" s="41"/>
      <c r="D107" s="41"/>
      <c r="E107" s="41"/>
      <c r="F107" s="41"/>
      <c r="G107" s="41"/>
      <c r="H107" s="41"/>
      <c r="I107" s="42" t="s">
        <v>202</v>
      </c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4"/>
      <c r="DE107" s="44"/>
      <c r="DF107" s="44"/>
      <c r="DG107" s="44"/>
      <c r="DH107" s="44"/>
      <c r="DI107" s="44"/>
      <c r="DJ107" s="44"/>
      <c r="DK107" s="44"/>
      <c r="DL107" s="44"/>
      <c r="DM107" s="44"/>
      <c r="DN107" s="44"/>
      <c r="DO107" s="44"/>
      <c r="DP107" s="44"/>
      <c r="DQ107" s="44"/>
      <c r="DR107" s="44"/>
      <c r="DS107" s="44"/>
    </row>
    <row r="108" spans="1:123" s="15" customFormat="1" x14ac:dyDescent="0.2">
      <c r="A108" s="41"/>
      <c r="B108" s="41"/>
      <c r="C108" s="41"/>
      <c r="D108" s="41"/>
      <c r="E108" s="41"/>
      <c r="F108" s="41"/>
      <c r="G108" s="41"/>
      <c r="H108" s="41"/>
      <c r="I108" s="42" t="s">
        <v>89</v>
      </c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4"/>
      <c r="DE108" s="44"/>
      <c r="DF108" s="44"/>
      <c r="DG108" s="44"/>
      <c r="DH108" s="44"/>
      <c r="DI108" s="44"/>
      <c r="DJ108" s="44"/>
      <c r="DK108" s="44"/>
      <c r="DL108" s="44"/>
      <c r="DM108" s="44"/>
      <c r="DN108" s="44"/>
      <c r="DO108" s="44"/>
      <c r="DP108" s="44"/>
      <c r="DQ108" s="44"/>
      <c r="DR108" s="44"/>
      <c r="DS108" s="44"/>
    </row>
    <row r="109" spans="1:123" s="15" customFormat="1" x14ac:dyDescent="0.2">
      <c r="A109" s="41" t="s">
        <v>50</v>
      </c>
      <c r="B109" s="41"/>
      <c r="C109" s="41"/>
      <c r="D109" s="41"/>
      <c r="E109" s="41"/>
      <c r="F109" s="41"/>
      <c r="G109" s="41"/>
      <c r="H109" s="41"/>
      <c r="I109" s="42" t="s">
        <v>203</v>
      </c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1" t="s">
        <v>205</v>
      </c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4"/>
      <c r="DE109" s="44"/>
      <c r="DF109" s="44"/>
      <c r="DG109" s="44"/>
      <c r="DH109" s="44"/>
      <c r="DI109" s="44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</row>
    <row r="110" spans="1:123" s="15" customFormat="1" x14ac:dyDescent="0.2">
      <c r="A110" s="41"/>
      <c r="B110" s="41"/>
      <c r="C110" s="41"/>
      <c r="D110" s="41"/>
      <c r="E110" s="41"/>
      <c r="F110" s="41"/>
      <c r="G110" s="41"/>
      <c r="H110" s="41"/>
      <c r="I110" s="42" t="s">
        <v>204</v>
      </c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</row>
    <row r="111" spans="1:123" s="15" customFormat="1" x14ac:dyDescent="0.2">
      <c r="A111" s="41" t="s">
        <v>206</v>
      </c>
      <c r="B111" s="41"/>
      <c r="C111" s="41"/>
      <c r="D111" s="41"/>
      <c r="E111" s="41"/>
      <c r="F111" s="41"/>
      <c r="G111" s="41"/>
      <c r="H111" s="41"/>
      <c r="I111" s="42" t="s">
        <v>207</v>
      </c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1" t="s">
        <v>205</v>
      </c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4"/>
      <c r="DJ111" s="44"/>
      <c r="DK111" s="44"/>
      <c r="DL111" s="44"/>
      <c r="DM111" s="44"/>
      <c r="DN111" s="44"/>
      <c r="DO111" s="44"/>
      <c r="DP111" s="44"/>
      <c r="DQ111" s="44"/>
      <c r="DR111" s="44"/>
      <c r="DS111" s="44"/>
    </row>
    <row r="112" spans="1:123" s="15" customFormat="1" x14ac:dyDescent="0.2">
      <c r="A112" s="41"/>
      <c r="B112" s="41"/>
      <c r="C112" s="41"/>
      <c r="D112" s="41"/>
      <c r="E112" s="41"/>
      <c r="F112" s="41"/>
      <c r="G112" s="41"/>
      <c r="H112" s="41"/>
      <c r="I112" s="42" t="s">
        <v>188</v>
      </c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</row>
    <row r="113" spans="1:123" s="15" customFormat="1" x14ac:dyDescent="0.2">
      <c r="A113" s="41"/>
      <c r="B113" s="41"/>
      <c r="C113" s="41"/>
      <c r="D113" s="41"/>
      <c r="E113" s="41"/>
      <c r="F113" s="41"/>
      <c r="G113" s="41"/>
      <c r="H113" s="41"/>
      <c r="I113" s="42" t="s">
        <v>148</v>
      </c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4"/>
      <c r="DJ113" s="44"/>
      <c r="DK113" s="44"/>
      <c r="DL113" s="44"/>
      <c r="DM113" s="44"/>
      <c r="DN113" s="44"/>
      <c r="DO113" s="44"/>
      <c r="DP113" s="44"/>
      <c r="DQ113" s="44"/>
      <c r="DR113" s="44"/>
      <c r="DS113" s="44"/>
    </row>
    <row r="114" spans="1:123" s="15" customFormat="1" x14ac:dyDescent="0.2">
      <c r="A114" s="41"/>
      <c r="B114" s="41"/>
      <c r="C114" s="41"/>
      <c r="D114" s="41"/>
      <c r="E114" s="41"/>
      <c r="F114" s="41"/>
      <c r="G114" s="41"/>
      <c r="H114" s="41"/>
      <c r="I114" s="42" t="s">
        <v>189</v>
      </c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  <c r="DO114" s="44"/>
      <c r="DP114" s="44"/>
      <c r="DQ114" s="44"/>
      <c r="DR114" s="44"/>
      <c r="DS114" s="44"/>
    </row>
    <row r="115" spans="1:123" s="15" customFormat="1" x14ac:dyDescent="0.2">
      <c r="A115" s="41"/>
      <c r="B115" s="41"/>
      <c r="C115" s="41"/>
      <c r="D115" s="41"/>
      <c r="E115" s="41"/>
      <c r="F115" s="41"/>
      <c r="G115" s="41"/>
      <c r="H115" s="41"/>
      <c r="I115" s="42" t="s">
        <v>190</v>
      </c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  <c r="DD115" s="44"/>
      <c r="DE115" s="44"/>
      <c r="DF115" s="44"/>
      <c r="DG115" s="44"/>
      <c r="DH115" s="44"/>
      <c r="DI115" s="44"/>
      <c r="DJ115" s="44"/>
      <c r="DK115" s="44"/>
      <c r="DL115" s="44"/>
      <c r="DM115" s="44"/>
      <c r="DN115" s="44"/>
      <c r="DO115" s="44"/>
      <c r="DP115" s="44"/>
      <c r="DQ115" s="44"/>
      <c r="DR115" s="44"/>
      <c r="DS115" s="44"/>
    </row>
    <row r="116" spans="1:123" s="15" customFormat="1" x14ac:dyDescent="0.2">
      <c r="A116" s="41"/>
      <c r="B116" s="41"/>
      <c r="C116" s="41"/>
      <c r="D116" s="41"/>
      <c r="E116" s="41"/>
      <c r="F116" s="41"/>
      <c r="G116" s="41"/>
      <c r="H116" s="41"/>
      <c r="I116" s="42" t="s">
        <v>191</v>
      </c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1" t="s">
        <v>205</v>
      </c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  <c r="DD116" s="44"/>
      <c r="DE116" s="44"/>
      <c r="DF116" s="44"/>
      <c r="DG116" s="44"/>
      <c r="DH116" s="44"/>
      <c r="DI116" s="44"/>
      <c r="DJ116" s="44"/>
      <c r="DK116" s="44"/>
      <c r="DL116" s="44"/>
      <c r="DM116" s="44"/>
      <c r="DN116" s="44"/>
      <c r="DO116" s="44"/>
      <c r="DP116" s="44"/>
      <c r="DQ116" s="44"/>
      <c r="DR116" s="44"/>
      <c r="DS116" s="44"/>
    </row>
    <row r="117" spans="1:123" s="15" customFormat="1" x14ac:dyDescent="0.2">
      <c r="A117" s="41"/>
      <c r="B117" s="41"/>
      <c r="C117" s="41"/>
      <c r="D117" s="41"/>
      <c r="E117" s="41"/>
      <c r="F117" s="41"/>
      <c r="G117" s="41"/>
      <c r="H117" s="41"/>
      <c r="I117" s="42" t="s">
        <v>192</v>
      </c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1" t="s">
        <v>205</v>
      </c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4"/>
      <c r="DC117" s="44"/>
      <c r="DD117" s="44"/>
      <c r="DE117" s="44"/>
      <c r="DF117" s="44"/>
      <c r="DG117" s="44"/>
      <c r="DH117" s="44"/>
      <c r="DI117" s="44"/>
      <c r="DJ117" s="44"/>
      <c r="DK117" s="44"/>
      <c r="DL117" s="44"/>
      <c r="DM117" s="44"/>
      <c r="DN117" s="44"/>
      <c r="DO117" s="44"/>
      <c r="DP117" s="44"/>
      <c r="DQ117" s="44"/>
      <c r="DR117" s="44"/>
      <c r="DS117" s="44"/>
    </row>
    <row r="118" spans="1:123" s="15" customFormat="1" x14ac:dyDescent="0.2">
      <c r="A118" s="41"/>
      <c r="B118" s="41"/>
      <c r="C118" s="41"/>
      <c r="D118" s="41"/>
      <c r="E118" s="41"/>
      <c r="F118" s="41"/>
      <c r="G118" s="41"/>
      <c r="H118" s="41"/>
      <c r="I118" s="42" t="s">
        <v>193</v>
      </c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1" t="s">
        <v>205</v>
      </c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  <c r="DD118" s="44"/>
      <c r="DE118" s="44"/>
      <c r="DF118" s="44"/>
      <c r="DG118" s="44"/>
      <c r="DH118" s="44"/>
      <c r="DI118" s="44"/>
      <c r="DJ118" s="44"/>
      <c r="DK118" s="44"/>
      <c r="DL118" s="44"/>
      <c r="DM118" s="44"/>
      <c r="DN118" s="44"/>
      <c r="DO118" s="44"/>
      <c r="DP118" s="44"/>
      <c r="DQ118" s="44"/>
      <c r="DR118" s="44"/>
      <c r="DS118" s="44"/>
    </row>
    <row r="119" spans="1:123" s="15" customFormat="1" x14ac:dyDescent="0.2">
      <c r="A119" s="41"/>
      <c r="B119" s="41"/>
      <c r="C119" s="41"/>
      <c r="D119" s="41"/>
      <c r="E119" s="41"/>
      <c r="F119" s="41"/>
      <c r="G119" s="41"/>
      <c r="H119" s="41"/>
      <c r="I119" s="42" t="s">
        <v>194</v>
      </c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1" t="s">
        <v>205</v>
      </c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  <c r="DE119" s="44"/>
      <c r="DF119" s="44"/>
      <c r="DG119" s="44"/>
      <c r="DH119" s="44"/>
      <c r="DI119" s="44"/>
      <c r="DJ119" s="44"/>
      <c r="DK119" s="44"/>
      <c r="DL119" s="44"/>
      <c r="DM119" s="44"/>
      <c r="DN119" s="44"/>
      <c r="DO119" s="44"/>
      <c r="DP119" s="44"/>
      <c r="DQ119" s="44"/>
      <c r="DR119" s="44"/>
      <c r="DS119" s="44"/>
    </row>
    <row r="120" spans="1:123" s="15" customFormat="1" x14ac:dyDescent="0.2">
      <c r="A120" s="41" t="s">
        <v>208</v>
      </c>
      <c r="B120" s="41"/>
      <c r="C120" s="41"/>
      <c r="D120" s="41"/>
      <c r="E120" s="41"/>
      <c r="F120" s="41"/>
      <c r="G120" s="41"/>
      <c r="H120" s="41"/>
      <c r="I120" s="42" t="s">
        <v>209</v>
      </c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1" t="s">
        <v>205</v>
      </c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44"/>
      <c r="DF120" s="44"/>
      <c r="DG120" s="44"/>
      <c r="DH120" s="44"/>
      <c r="DI120" s="44"/>
      <c r="DJ120" s="44"/>
      <c r="DK120" s="44"/>
      <c r="DL120" s="44"/>
      <c r="DM120" s="44"/>
      <c r="DN120" s="44"/>
      <c r="DO120" s="44"/>
      <c r="DP120" s="44"/>
      <c r="DQ120" s="44"/>
      <c r="DR120" s="44"/>
      <c r="DS120" s="44"/>
    </row>
    <row r="121" spans="1:123" s="15" customFormat="1" x14ac:dyDescent="0.2">
      <c r="A121" s="41"/>
      <c r="B121" s="41"/>
      <c r="C121" s="41"/>
      <c r="D121" s="41"/>
      <c r="E121" s="41"/>
      <c r="F121" s="41"/>
      <c r="G121" s="41"/>
      <c r="H121" s="41"/>
      <c r="I121" s="42" t="s">
        <v>210</v>
      </c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44"/>
      <c r="DC121" s="44"/>
      <c r="DD121" s="44"/>
      <c r="DE121" s="44"/>
      <c r="DF121" s="44"/>
      <c r="DG121" s="44"/>
      <c r="DH121" s="44"/>
      <c r="DI121" s="44"/>
      <c r="DJ121" s="44"/>
      <c r="DK121" s="44"/>
      <c r="DL121" s="44"/>
      <c r="DM121" s="44"/>
      <c r="DN121" s="44"/>
      <c r="DO121" s="44"/>
      <c r="DP121" s="44"/>
      <c r="DQ121" s="44"/>
      <c r="DR121" s="44"/>
      <c r="DS121" s="44"/>
    </row>
    <row r="122" spans="1:123" s="15" customFormat="1" x14ac:dyDescent="0.2">
      <c r="A122" s="41"/>
      <c r="B122" s="41"/>
      <c r="C122" s="41"/>
      <c r="D122" s="41"/>
      <c r="E122" s="41"/>
      <c r="F122" s="41"/>
      <c r="G122" s="41"/>
      <c r="H122" s="41"/>
      <c r="I122" s="42" t="s">
        <v>211</v>
      </c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44"/>
      <c r="DC122" s="44"/>
      <c r="DD122" s="44"/>
      <c r="DE122" s="44"/>
      <c r="DF122" s="44"/>
      <c r="DG122" s="44"/>
      <c r="DH122" s="44"/>
      <c r="DI122" s="44"/>
      <c r="DJ122" s="44"/>
      <c r="DK122" s="44"/>
      <c r="DL122" s="44"/>
      <c r="DM122" s="44"/>
      <c r="DN122" s="44"/>
      <c r="DO122" s="44"/>
      <c r="DP122" s="44"/>
      <c r="DQ122" s="44"/>
      <c r="DR122" s="44"/>
      <c r="DS122" s="44"/>
    </row>
    <row r="123" spans="1:123" s="15" customFormat="1" x14ac:dyDescent="0.2">
      <c r="A123" s="41"/>
      <c r="B123" s="41"/>
      <c r="C123" s="41"/>
      <c r="D123" s="41"/>
      <c r="E123" s="41"/>
      <c r="F123" s="41"/>
      <c r="G123" s="41"/>
      <c r="H123" s="41"/>
      <c r="I123" s="42" t="s">
        <v>212</v>
      </c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  <c r="DB123" s="44"/>
      <c r="DC123" s="44"/>
      <c r="DD123" s="44"/>
      <c r="DE123" s="44"/>
      <c r="DF123" s="44"/>
      <c r="DG123" s="44"/>
      <c r="DH123" s="44"/>
      <c r="DI123" s="44"/>
      <c r="DJ123" s="44"/>
      <c r="DK123" s="44"/>
      <c r="DL123" s="44"/>
      <c r="DM123" s="44"/>
      <c r="DN123" s="44"/>
      <c r="DO123" s="44"/>
      <c r="DP123" s="44"/>
      <c r="DQ123" s="44"/>
      <c r="DR123" s="44"/>
      <c r="DS123" s="44"/>
    </row>
    <row r="124" spans="1:123" s="15" customFormat="1" x14ac:dyDescent="0.2">
      <c r="A124" s="41" t="s">
        <v>57</v>
      </c>
      <c r="B124" s="41"/>
      <c r="C124" s="41"/>
      <c r="D124" s="41"/>
      <c r="E124" s="41"/>
      <c r="F124" s="41"/>
      <c r="G124" s="41"/>
      <c r="H124" s="41"/>
      <c r="I124" s="42" t="s">
        <v>213</v>
      </c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44"/>
      <c r="DC124" s="44"/>
      <c r="DD124" s="44"/>
      <c r="DE124" s="44"/>
      <c r="DF124" s="44"/>
      <c r="DG124" s="44"/>
      <c r="DH124" s="44"/>
      <c r="DI124" s="44"/>
      <c r="DJ124" s="44"/>
      <c r="DK124" s="44"/>
      <c r="DL124" s="44"/>
      <c r="DM124" s="44"/>
      <c r="DN124" s="44"/>
      <c r="DO124" s="44"/>
      <c r="DP124" s="44"/>
      <c r="DQ124" s="44"/>
      <c r="DR124" s="44"/>
      <c r="DS124" s="44"/>
    </row>
    <row r="125" spans="1:123" s="15" customFormat="1" x14ac:dyDescent="0.2">
      <c r="A125" s="41"/>
      <c r="B125" s="41"/>
      <c r="C125" s="41"/>
      <c r="D125" s="41"/>
      <c r="E125" s="41"/>
      <c r="F125" s="41"/>
      <c r="G125" s="41"/>
      <c r="H125" s="41"/>
      <c r="I125" s="42" t="s">
        <v>214</v>
      </c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44"/>
      <c r="DC125" s="44"/>
      <c r="DD125" s="44"/>
      <c r="DE125" s="44"/>
      <c r="DF125" s="44"/>
      <c r="DG125" s="44"/>
      <c r="DH125" s="44"/>
      <c r="DI125" s="44"/>
      <c r="DJ125" s="44"/>
      <c r="DK125" s="44"/>
      <c r="DL125" s="44"/>
      <c r="DM125" s="44"/>
      <c r="DN125" s="44"/>
      <c r="DO125" s="44"/>
      <c r="DP125" s="44"/>
      <c r="DQ125" s="44"/>
      <c r="DR125" s="44"/>
      <c r="DS125" s="44"/>
    </row>
    <row r="126" spans="1:123" s="15" customFormat="1" x14ac:dyDescent="0.2">
      <c r="A126" s="41"/>
      <c r="B126" s="41"/>
      <c r="C126" s="41"/>
      <c r="D126" s="41"/>
      <c r="E126" s="41"/>
      <c r="F126" s="41"/>
      <c r="G126" s="41"/>
      <c r="H126" s="41"/>
      <c r="I126" s="42" t="s">
        <v>89</v>
      </c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  <c r="CI126" s="44"/>
      <c r="CJ126" s="44"/>
      <c r="CK126" s="44"/>
      <c r="CL126" s="44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  <c r="CW126" s="44"/>
      <c r="CX126" s="44"/>
      <c r="CY126" s="44"/>
      <c r="CZ126" s="44"/>
      <c r="DA126" s="44"/>
      <c r="DB126" s="44"/>
      <c r="DC126" s="44"/>
      <c r="DD126" s="44"/>
      <c r="DE126" s="44"/>
      <c r="DF126" s="44"/>
      <c r="DG126" s="44"/>
      <c r="DH126" s="44"/>
      <c r="DI126" s="44"/>
      <c r="DJ126" s="44"/>
      <c r="DK126" s="44"/>
      <c r="DL126" s="44"/>
      <c r="DM126" s="44"/>
      <c r="DN126" s="44"/>
      <c r="DO126" s="44"/>
      <c r="DP126" s="44"/>
      <c r="DQ126" s="44"/>
      <c r="DR126" s="44"/>
      <c r="DS126" s="44"/>
    </row>
    <row r="127" spans="1:123" s="15" customFormat="1" x14ac:dyDescent="0.2">
      <c r="A127" s="41" t="s">
        <v>59</v>
      </c>
      <c r="B127" s="41"/>
      <c r="C127" s="41"/>
      <c r="D127" s="41"/>
      <c r="E127" s="41"/>
      <c r="F127" s="41"/>
      <c r="G127" s="41"/>
      <c r="H127" s="41"/>
      <c r="I127" s="42" t="s">
        <v>215</v>
      </c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1" t="s">
        <v>216</v>
      </c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  <c r="CI127" s="44"/>
      <c r="CJ127" s="44"/>
      <c r="CK127" s="44"/>
      <c r="CL127" s="44"/>
      <c r="CM127" s="44"/>
      <c r="CN127" s="44"/>
      <c r="CO127" s="44"/>
      <c r="CP127" s="44"/>
      <c r="CQ127" s="44"/>
      <c r="CR127" s="44"/>
      <c r="CS127" s="44"/>
      <c r="CT127" s="44"/>
      <c r="CU127" s="44"/>
      <c r="CV127" s="44"/>
      <c r="CW127" s="44"/>
      <c r="CX127" s="44"/>
      <c r="CY127" s="44"/>
      <c r="CZ127" s="44"/>
      <c r="DA127" s="44"/>
      <c r="DB127" s="44"/>
      <c r="DC127" s="44"/>
      <c r="DD127" s="44"/>
      <c r="DE127" s="44"/>
      <c r="DF127" s="44"/>
      <c r="DG127" s="44"/>
      <c r="DH127" s="44"/>
      <c r="DI127" s="44"/>
      <c r="DJ127" s="44"/>
      <c r="DK127" s="44"/>
      <c r="DL127" s="44"/>
      <c r="DM127" s="44"/>
      <c r="DN127" s="44"/>
      <c r="DO127" s="44"/>
      <c r="DP127" s="44"/>
      <c r="DQ127" s="44"/>
      <c r="DR127" s="44"/>
      <c r="DS127" s="44"/>
    </row>
    <row r="128" spans="1:123" s="15" customFormat="1" x14ac:dyDescent="0.2">
      <c r="A128" s="41"/>
      <c r="B128" s="41"/>
      <c r="C128" s="41"/>
      <c r="D128" s="41"/>
      <c r="E128" s="41"/>
      <c r="F128" s="41"/>
      <c r="G128" s="41"/>
      <c r="H128" s="41"/>
      <c r="I128" s="42" t="s">
        <v>204</v>
      </c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44"/>
      <c r="CO128" s="44"/>
      <c r="CP128" s="44"/>
      <c r="CQ128" s="44"/>
      <c r="CR128" s="44"/>
      <c r="CS128" s="44"/>
      <c r="CT128" s="44"/>
      <c r="CU128" s="44"/>
      <c r="CV128" s="44"/>
      <c r="CW128" s="44"/>
      <c r="CX128" s="44"/>
      <c r="CY128" s="44"/>
      <c r="CZ128" s="44"/>
      <c r="DA128" s="44"/>
      <c r="DB128" s="44"/>
      <c r="DC128" s="44"/>
      <c r="DD128" s="44"/>
      <c r="DE128" s="44"/>
      <c r="DF128" s="44"/>
      <c r="DG128" s="44"/>
      <c r="DH128" s="44"/>
      <c r="DI128" s="44"/>
      <c r="DJ128" s="44"/>
      <c r="DK128" s="44"/>
      <c r="DL128" s="44"/>
      <c r="DM128" s="44"/>
      <c r="DN128" s="44"/>
      <c r="DO128" s="44"/>
      <c r="DP128" s="44"/>
      <c r="DQ128" s="44"/>
      <c r="DR128" s="44"/>
      <c r="DS128" s="44"/>
    </row>
    <row r="129" spans="1:123" s="15" customFormat="1" x14ac:dyDescent="0.2">
      <c r="A129" s="41" t="s">
        <v>62</v>
      </c>
      <c r="B129" s="41"/>
      <c r="C129" s="41"/>
      <c r="D129" s="41"/>
      <c r="E129" s="41"/>
      <c r="F129" s="41"/>
      <c r="G129" s="41"/>
      <c r="H129" s="41"/>
      <c r="I129" s="42" t="s">
        <v>217</v>
      </c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1" t="s">
        <v>216</v>
      </c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  <c r="CI129" s="44"/>
      <c r="CJ129" s="44"/>
      <c r="CK129" s="44"/>
      <c r="CL129" s="44"/>
      <c r="CM129" s="44"/>
      <c r="CN129" s="44"/>
      <c r="CO129" s="44"/>
      <c r="CP129" s="44"/>
      <c r="CQ129" s="44"/>
      <c r="CR129" s="44"/>
      <c r="CS129" s="44"/>
      <c r="CT129" s="44"/>
      <c r="CU129" s="44"/>
      <c r="CV129" s="44"/>
      <c r="CW129" s="44"/>
      <c r="CX129" s="44"/>
      <c r="CY129" s="44"/>
      <c r="CZ129" s="44"/>
      <c r="DA129" s="44"/>
      <c r="DB129" s="44"/>
      <c r="DC129" s="44"/>
      <c r="DD129" s="44"/>
      <c r="DE129" s="44"/>
      <c r="DF129" s="44"/>
      <c r="DG129" s="44"/>
      <c r="DH129" s="44"/>
      <c r="DI129" s="44"/>
      <c r="DJ129" s="44"/>
      <c r="DK129" s="44"/>
      <c r="DL129" s="44"/>
      <c r="DM129" s="44"/>
      <c r="DN129" s="44"/>
      <c r="DO129" s="44"/>
      <c r="DP129" s="44"/>
      <c r="DQ129" s="44"/>
      <c r="DR129" s="44"/>
      <c r="DS129" s="44"/>
    </row>
    <row r="130" spans="1:123" s="15" customFormat="1" x14ac:dyDescent="0.2">
      <c r="A130" s="41"/>
      <c r="B130" s="41"/>
      <c r="C130" s="41"/>
      <c r="D130" s="41"/>
      <c r="E130" s="41"/>
      <c r="F130" s="41"/>
      <c r="G130" s="41"/>
      <c r="H130" s="41"/>
      <c r="I130" s="42" t="s">
        <v>188</v>
      </c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  <c r="CI130" s="44"/>
      <c r="CJ130" s="44"/>
      <c r="CK130" s="44"/>
      <c r="CL130" s="44"/>
      <c r="CM130" s="44"/>
      <c r="CN130" s="44"/>
      <c r="CO130" s="44"/>
      <c r="CP130" s="44"/>
      <c r="CQ130" s="44"/>
      <c r="CR130" s="44"/>
      <c r="CS130" s="44"/>
      <c r="CT130" s="44"/>
      <c r="CU130" s="44"/>
      <c r="CV130" s="44"/>
      <c r="CW130" s="44"/>
      <c r="CX130" s="44"/>
      <c r="CY130" s="44"/>
      <c r="CZ130" s="44"/>
      <c r="DA130" s="44"/>
      <c r="DB130" s="44"/>
      <c r="DC130" s="44"/>
      <c r="DD130" s="44"/>
      <c r="DE130" s="44"/>
      <c r="DF130" s="44"/>
      <c r="DG130" s="44"/>
      <c r="DH130" s="44"/>
      <c r="DI130" s="44"/>
      <c r="DJ130" s="44"/>
      <c r="DK130" s="44"/>
      <c r="DL130" s="44"/>
      <c r="DM130" s="44"/>
      <c r="DN130" s="44"/>
      <c r="DO130" s="44"/>
      <c r="DP130" s="44"/>
      <c r="DQ130" s="44"/>
      <c r="DR130" s="44"/>
      <c r="DS130" s="44"/>
    </row>
    <row r="131" spans="1:123" s="15" customFormat="1" x14ac:dyDescent="0.2">
      <c r="A131" s="41"/>
      <c r="B131" s="41"/>
      <c r="C131" s="41"/>
      <c r="D131" s="41"/>
      <c r="E131" s="41"/>
      <c r="F131" s="41"/>
      <c r="G131" s="41"/>
      <c r="H131" s="41"/>
      <c r="I131" s="42" t="s">
        <v>148</v>
      </c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4"/>
      <c r="CK131" s="44"/>
      <c r="CL131" s="44"/>
      <c r="CM131" s="44"/>
      <c r="CN131" s="44"/>
      <c r="CO131" s="44"/>
      <c r="CP131" s="44"/>
      <c r="CQ131" s="44"/>
      <c r="CR131" s="44"/>
      <c r="CS131" s="44"/>
      <c r="CT131" s="44"/>
      <c r="CU131" s="44"/>
      <c r="CV131" s="44"/>
      <c r="CW131" s="44"/>
      <c r="CX131" s="44"/>
      <c r="CY131" s="44"/>
      <c r="CZ131" s="44"/>
      <c r="DA131" s="44"/>
      <c r="DB131" s="44"/>
      <c r="DC131" s="44"/>
      <c r="DD131" s="44"/>
      <c r="DE131" s="44"/>
      <c r="DF131" s="44"/>
      <c r="DG131" s="44"/>
      <c r="DH131" s="44"/>
      <c r="DI131" s="44"/>
      <c r="DJ131" s="44"/>
      <c r="DK131" s="44"/>
      <c r="DL131" s="44"/>
      <c r="DM131" s="44"/>
      <c r="DN131" s="44"/>
      <c r="DO131" s="44"/>
      <c r="DP131" s="44"/>
      <c r="DQ131" s="44"/>
      <c r="DR131" s="44"/>
      <c r="DS131" s="44"/>
    </row>
    <row r="132" spans="1:123" s="15" customFormat="1" x14ac:dyDescent="0.2">
      <c r="A132" s="41"/>
      <c r="B132" s="41"/>
      <c r="C132" s="41"/>
      <c r="D132" s="41"/>
      <c r="E132" s="41"/>
      <c r="F132" s="41"/>
      <c r="G132" s="41"/>
      <c r="H132" s="41"/>
      <c r="I132" s="42" t="s">
        <v>189</v>
      </c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  <c r="CI132" s="44"/>
      <c r="CJ132" s="44"/>
      <c r="CK132" s="44"/>
      <c r="CL132" s="44"/>
      <c r="CM132" s="44"/>
      <c r="CN132" s="44"/>
      <c r="CO132" s="44"/>
      <c r="CP132" s="44"/>
      <c r="CQ132" s="44"/>
      <c r="CR132" s="44"/>
      <c r="CS132" s="44"/>
      <c r="CT132" s="44"/>
      <c r="CU132" s="44"/>
      <c r="CV132" s="44"/>
      <c r="CW132" s="44"/>
      <c r="CX132" s="44"/>
      <c r="CY132" s="44"/>
      <c r="CZ132" s="44"/>
      <c r="DA132" s="44"/>
      <c r="DB132" s="44"/>
      <c r="DC132" s="44"/>
      <c r="DD132" s="44"/>
      <c r="DE132" s="44"/>
      <c r="DF132" s="44"/>
      <c r="DG132" s="44"/>
      <c r="DH132" s="44"/>
      <c r="DI132" s="44"/>
      <c r="DJ132" s="44"/>
      <c r="DK132" s="44"/>
      <c r="DL132" s="44"/>
      <c r="DM132" s="44"/>
      <c r="DN132" s="44"/>
      <c r="DO132" s="44"/>
      <c r="DP132" s="44"/>
      <c r="DQ132" s="44"/>
      <c r="DR132" s="44"/>
      <c r="DS132" s="44"/>
    </row>
    <row r="133" spans="1:123" s="15" customFormat="1" x14ac:dyDescent="0.2">
      <c r="A133" s="41"/>
      <c r="B133" s="41"/>
      <c r="C133" s="41"/>
      <c r="D133" s="41"/>
      <c r="E133" s="41"/>
      <c r="F133" s="41"/>
      <c r="G133" s="41"/>
      <c r="H133" s="41"/>
      <c r="I133" s="42" t="s">
        <v>190</v>
      </c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  <c r="CI133" s="44"/>
      <c r="CJ133" s="44"/>
      <c r="CK133" s="44"/>
      <c r="CL133" s="44"/>
      <c r="CM133" s="44"/>
      <c r="CN133" s="44"/>
      <c r="CO133" s="44"/>
      <c r="CP133" s="44"/>
      <c r="CQ133" s="44"/>
      <c r="CR133" s="44"/>
      <c r="CS133" s="44"/>
      <c r="CT133" s="44"/>
      <c r="CU133" s="44"/>
      <c r="CV133" s="44"/>
      <c r="CW133" s="44"/>
      <c r="CX133" s="44"/>
      <c r="CY133" s="44"/>
      <c r="CZ133" s="44"/>
      <c r="DA133" s="44"/>
      <c r="DB133" s="44"/>
      <c r="DC133" s="44"/>
      <c r="DD133" s="44"/>
      <c r="DE133" s="44"/>
      <c r="DF133" s="44"/>
      <c r="DG133" s="44"/>
      <c r="DH133" s="44"/>
      <c r="DI133" s="44"/>
      <c r="DJ133" s="44"/>
      <c r="DK133" s="44"/>
      <c r="DL133" s="44"/>
      <c r="DM133" s="44"/>
      <c r="DN133" s="44"/>
      <c r="DO133" s="44"/>
      <c r="DP133" s="44"/>
      <c r="DQ133" s="44"/>
      <c r="DR133" s="44"/>
      <c r="DS133" s="44"/>
    </row>
    <row r="134" spans="1:123" s="15" customFormat="1" x14ac:dyDescent="0.2">
      <c r="A134" s="41"/>
      <c r="B134" s="41"/>
      <c r="C134" s="41"/>
      <c r="D134" s="41"/>
      <c r="E134" s="41"/>
      <c r="F134" s="41"/>
      <c r="G134" s="41"/>
      <c r="H134" s="41"/>
      <c r="I134" s="42" t="s">
        <v>191</v>
      </c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1" t="s">
        <v>216</v>
      </c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CN134" s="44"/>
      <c r="CO134" s="44"/>
      <c r="CP134" s="44"/>
      <c r="CQ134" s="44"/>
      <c r="CR134" s="44"/>
      <c r="CS134" s="44"/>
      <c r="CT134" s="44"/>
      <c r="CU134" s="44"/>
      <c r="CV134" s="44"/>
      <c r="CW134" s="44"/>
      <c r="CX134" s="44"/>
      <c r="CY134" s="44"/>
      <c r="CZ134" s="44"/>
      <c r="DA134" s="44"/>
      <c r="DB134" s="44"/>
      <c r="DC134" s="44"/>
      <c r="DD134" s="44"/>
      <c r="DE134" s="44"/>
      <c r="DF134" s="44"/>
      <c r="DG134" s="44"/>
      <c r="DH134" s="44"/>
      <c r="DI134" s="44"/>
      <c r="DJ134" s="44"/>
      <c r="DK134" s="44"/>
      <c r="DL134" s="44"/>
      <c r="DM134" s="44"/>
      <c r="DN134" s="44"/>
      <c r="DO134" s="44"/>
      <c r="DP134" s="44"/>
      <c r="DQ134" s="44"/>
      <c r="DR134" s="44"/>
      <c r="DS134" s="44"/>
    </row>
    <row r="135" spans="1:123" s="15" customFormat="1" x14ac:dyDescent="0.2">
      <c r="A135" s="41"/>
      <c r="B135" s="41"/>
      <c r="C135" s="41"/>
      <c r="D135" s="41"/>
      <c r="E135" s="41"/>
      <c r="F135" s="41"/>
      <c r="G135" s="41"/>
      <c r="H135" s="41"/>
      <c r="I135" s="42" t="s">
        <v>192</v>
      </c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1" t="s">
        <v>216</v>
      </c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  <c r="CI135" s="44"/>
      <c r="CJ135" s="44"/>
      <c r="CK135" s="44"/>
      <c r="CL135" s="44"/>
      <c r="CM135" s="44"/>
      <c r="CN135" s="44"/>
      <c r="CO135" s="44"/>
      <c r="CP135" s="44"/>
      <c r="CQ135" s="44"/>
      <c r="CR135" s="44"/>
      <c r="CS135" s="44"/>
      <c r="CT135" s="44"/>
      <c r="CU135" s="44"/>
      <c r="CV135" s="44"/>
      <c r="CW135" s="44"/>
      <c r="CX135" s="44"/>
      <c r="CY135" s="44"/>
      <c r="CZ135" s="44"/>
      <c r="DA135" s="44"/>
      <c r="DB135" s="44"/>
      <c r="DC135" s="44"/>
      <c r="DD135" s="44"/>
      <c r="DE135" s="44"/>
      <c r="DF135" s="44"/>
      <c r="DG135" s="44"/>
      <c r="DH135" s="44"/>
      <c r="DI135" s="44"/>
      <c r="DJ135" s="44"/>
      <c r="DK135" s="44"/>
      <c r="DL135" s="44"/>
      <c r="DM135" s="44"/>
      <c r="DN135" s="44"/>
      <c r="DO135" s="44"/>
      <c r="DP135" s="44"/>
      <c r="DQ135" s="44"/>
      <c r="DR135" s="44"/>
      <c r="DS135" s="44"/>
    </row>
    <row r="136" spans="1:123" s="15" customFormat="1" x14ac:dyDescent="0.2">
      <c r="A136" s="41"/>
      <c r="B136" s="41"/>
      <c r="C136" s="41"/>
      <c r="D136" s="41"/>
      <c r="E136" s="41"/>
      <c r="F136" s="41"/>
      <c r="G136" s="41"/>
      <c r="H136" s="41"/>
      <c r="I136" s="42" t="s">
        <v>193</v>
      </c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1" t="s">
        <v>216</v>
      </c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  <c r="CI136" s="44"/>
      <c r="CJ136" s="44"/>
      <c r="CK136" s="44"/>
      <c r="CL136" s="44"/>
      <c r="CM136" s="44"/>
      <c r="CN136" s="44"/>
      <c r="CO136" s="44"/>
      <c r="CP136" s="44"/>
      <c r="CQ136" s="44"/>
      <c r="CR136" s="44"/>
      <c r="CS136" s="44"/>
      <c r="CT136" s="44"/>
      <c r="CU136" s="44"/>
      <c r="CV136" s="44"/>
      <c r="CW136" s="44"/>
      <c r="CX136" s="44"/>
      <c r="CY136" s="44"/>
      <c r="CZ136" s="44"/>
      <c r="DA136" s="44"/>
      <c r="DB136" s="44"/>
      <c r="DC136" s="44"/>
      <c r="DD136" s="44"/>
      <c r="DE136" s="44"/>
      <c r="DF136" s="44"/>
      <c r="DG136" s="44"/>
      <c r="DH136" s="44"/>
      <c r="DI136" s="44"/>
      <c r="DJ136" s="44"/>
      <c r="DK136" s="44"/>
      <c r="DL136" s="44"/>
      <c r="DM136" s="44"/>
      <c r="DN136" s="44"/>
      <c r="DO136" s="44"/>
      <c r="DP136" s="44"/>
      <c r="DQ136" s="44"/>
      <c r="DR136" s="44"/>
      <c r="DS136" s="44"/>
    </row>
    <row r="137" spans="1:123" s="15" customFormat="1" x14ac:dyDescent="0.2">
      <c r="A137" s="41"/>
      <c r="B137" s="41"/>
      <c r="C137" s="41"/>
      <c r="D137" s="41"/>
      <c r="E137" s="41"/>
      <c r="F137" s="41"/>
      <c r="G137" s="41"/>
      <c r="H137" s="41"/>
      <c r="I137" s="42" t="s">
        <v>194</v>
      </c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1" t="s">
        <v>216</v>
      </c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  <c r="CI137" s="44"/>
      <c r="CJ137" s="44"/>
      <c r="CK137" s="44"/>
      <c r="CL137" s="44"/>
      <c r="CM137" s="44"/>
      <c r="CN137" s="44"/>
      <c r="CO137" s="44"/>
      <c r="CP137" s="44"/>
      <c r="CQ137" s="44"/>
      <c r="CR137" s="44"/>
      <c r="CS137" s="44"/>
      <c r="CT137" s="44"/>
      <c r="CU137" s="44"/>
      <c r="CV137" s="44"/>
      <c r="CW137" s="44"/>
      <c r="CX137" s="44"/>
      <c r="CY137" s="44"/>
      <c r="CZ137" s="44"/>
      <c r="DA137" s="44"/>
      <c r="DB137" s="44"/>
      <c r="DC137" s="44"/>
      <c r="DD137" s="44"/>
      <c r="DE137" s="44"/>
      <c r="DF137" s="44"/>
      <c r="DG137" s="44"/>
      <c r="DH137" s="44"/>
      <c r="DI137" s="44"/>
      <c r="DJ137" s="44"/>
      <c r="DK137" s="44"/>
      <c r="DL137" s="44"/>
      <c r="DM137" s="44"/>
      <c r="DN137" s="44"/>
      <c r="DO137" s="44"/>
      <c r="DP137" s="44"/>
      <c r="DQ137" s="44"/>
      <c r="DR137" s="44"/>
      <c r="DS137" s="44"/>
    </row>
    <row r="138" spans="1:123" s="15" customFormat="1" x14ac:dyDescent="0.2">
      <c r="A138" s="41" t="s">
        <v>83</v>
      </c>
      <c r="B138" s="41"/>
      <c r="C138" s="41"/>
      <c r="D138" s="41"/>
      <c r="E138" s="41"/>
      <c r="F138" s="41"/>
      <c r="G138" s="41"/>
      <c r="H138" s="41"/>
      <c r="I138" s="42" t="s">
        <v>218</v>
      </c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1" t="s">
        <v>216</v>
      </c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  <c r="CI138" s="44"/>
      <c r="CJ138" s="44"/>
      <c r="CK138" s="44"/>
      <c r="CL138" s="44"/>
      <c r="CM138" s="44"/>
      <c r="CN138" s="44"/>
      <c r="CO138" s="44"/>
      <c r="CP138" s="44"/>
      <c r="CQ138" s="44"/>
      <c r="CR138" s="44"/>
      <c r="CS138" s="44"/>
      <c r="CT138" s="44"/>
      <c r="CU138" s="44"/>
      <c r="CV138" s="44"/>
      <c r="CW138" s="44"/>
      <c r="CX138" s="44"/>
      <c r="CY138" s="44"/>
      <c r="CZ138" s="44"/>
      <c r="DA138" s="44"/>
      <c r="DB138" s="44"/>
      <c r="DC138" s="44"/>
      <c r="DD138" s="44"/>
      <c r="DE138" s="44"/>
      <c r="DF138" s="44"/>
      <c r="DG138" s="44"/>
      <c r="DH138" s="44"/>
      <c r="DI138" s="44"/>
      <c r="DJ138" s="44"/>
      <c r="DK138" s="44"/>
      <c r="DL138" s="44"/>
      <c r="DM138" s="44"/>
      <c r="DN138" s="44"/>
      <c r="DO138" s="44"/>
      <c r="DP138" s="44"/>
      <c r="DQ138" s="44"/>
      <c r="DR138" s="44"/>
      <c r="DS138" s="44"/>
    </row>
    <row r="139" spans="1:123" s="15" customFormat="1" x14ac:dyDescent="0.2">
      <c r="A139" s="41" t="s">
        <v>107</v>
      </c>
      <c r="B139" s="41"/>
      <c r="C139" s="41"/>
      <c r="D139" s="41"/>
      <c r="E139" s="41"/>
      <c r="F139" s="41"/>
      <c r="G139" s="41"/>
      <c r="H139" s="41"/>
      <c r="I139" s="42" t="s">
        <v>84</v>
      </c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1" t="s">
        <v>42</v>
      </c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  <c r="CI139" s="44"/>
      <c r="CJ139" s="44"/>
      <c r="CK139" s="44"/>
      <c r="CL139" s="44"/>
      <c r="CM139" s="44"/>
      <c r="CN139" s="44"/>
      <c r="CO139" s="44"/>
      <c r="CP139" s="44"/>
      <c r="CQ139" s="44"/>
      <c r="CR139" s="44"/>
      <c r="CS139" s="44"/>
      <c r="CT139" s="44"/>
      <c r="CU139" s="44"/>
      <c r="CV139" s="44"/>
      <c r="CW139" s="44"/>
      <c r="CX139" s="44"/>
      <c r="CY139" s="44"/>
      <c r="CZ139" s="44"/>
      <c r="DA139" s="44"/>
      <c r="DB139" s="44"/>
      <c r="DC139" s="44"/>
      <c r="DD139" s="44"/>
      <c r="DE139" s="44"/>
      <c r="DF139" s="44"/>
      <c r="DG139" s="44"/>
      <c r="DH139" s="44"/>
      <c r="DI139" s="44"/>
      <c r="DJ139" s="44"/>
      <c r="DK139" s="44"/>
      <c r="DL139" s="44"/>
      <c r="DM139" s="44"/>
      <c r="DN139" s="44"/>
      <c r="DO139" s="44"/>
      <c r="DP139" s="44"/>
      <c r="DQ139" s="44"/>
      <c r="DR139" s="44"/>
      <c r="DS139" s="44"/>
    </row>
    <row r="140" spans="1:123" s="15" customFormat="1" x14ac:dyDescent="0.2">
      <c r="A140" s="41"/>
      <c r="B140" s="41"/>
      <c r="C140" s="41"/>
      <c r="D140" s="41"/>
      <c r="E140" s="41"/>
      <c r="F140" s="41"/>
      <c r="G140" s="41"/>
      <c r="H140" s="41"/>
      <c r="I140" s="42" t="s">
        <v>219</v>
      </c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  <c r="CI140" s="44"/>
      <c r="CJ140" s="44"/>
      <c r="CK140" s="44"/>
      <c r="CL140" s="44"/>
      <c r="CM140" s="44"/>
      <c r="CN140" s="44"/>
      <c r="CO140" s="44"/>
      <c r="CP140" s="44"/>
      <c r="CQ140" s="44"/>
      <c r="CR140" s="44"/>
      <c r="CS140" s="44"/>
      <c r="CT140" s="44"/>
      <c r="CU140" s="44"/>
      <c r="CV140" s="44"/>
      <c r="CW140" s="44"/>
      <c r="CX140" s="44"/>
      <c r="CY140" s="44"/>
      <c r="CZ140" s="44"/>
      <c r="DA140" s="44"/>
      <c r="DB140" s="44"/>
      <c r="DC140" s="44"/>
      <c r="DD140" s="44"/>
      <c r="DE140" s="44"/>
      <c r="DF140" s="44"/>
      <c r="DG140" s="44"/>
      <c r="DH140" s="44"/>
      <c r="DI140" s="44"/>
      <c r="DJ140" s="44"/>
      <c r="DK140" s="44"/>
      <c r="DL140" s="44"/>
      <c r="DM140" s="44"/>
      <c r="DN140" s="44"/>
      <c r="DO140" s="44"/>
      <c r="DP140" s="44"/>
      <c r="DQ140" s="44"/>
      <c r="DR140" s="44"/>
      <c r="DS140" s="44"/>
    </row>
    <row r="141" spans="1:123" s="15" customFormat="1" x14ac:dyDescent="0.2">
      <c r="A141" s="41" t="s">
        <v>220</v>
      </c>
      <c r="B141" s="41"/>
      <c r="C141" s="41"/>
      <c r="D141" s="41"/>
      <c r="E141" s="41"/>
      <c r="F141" s="41"/>
      <c r="G141" s="41"/>
      <c r="H141" s="41"/>
      <c r="I141" s="42" t="s">
        <v>108</v>
      </c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  <c r="CI141" s="44"/>
      <c r="CJ141" s="44"/>
      <c r="CK141" s="44"/>
      <c r="CL141" s="44"/>
      <c r="CM141" s="44"/>
      <c r="CN141" s="44"/>
      <c r="CO141" s="44"/>
      <c r="CP141" s="44"/>
      <c r="CQ141" s="44"/>
      <c r="CR141" s="44"/>
      <c r="CS141" s="44"/>
      <c r="CT141" s="44"/>
      <c r="CU141" s="44"/>
      <c r="CV141" s="44"/>
      <c r="CW141" s="44"/>
      <c r="CX141" s="44"/>
      <c r="CY141" s="44"/>
      <c r="CZ141" s="44"/>
      <c r="DA141" s="44"/>
      <c r="DB141" s="44"/>
      <c r="DC141" s="44"/>
      <c r="DD141" s="44"/>
      <c r="DE141" s="44"/>
      <c r="DF141" s="44"/>
      <c r="DG141" s="44"/>
      <c r="DH141" s="44"/>
      <c r="DI141" s="44"/>
      <c r="DJ141" s="44"/>
      <c r="DK141" s="44"/>
      <c r="DL141" s="44"/>
      <c r="DM141" s="44"/>
      <c r="DN141" s="44"/>
      <c r="DO141" s="44"/>
      <c r="DP141" s="44"/>
      <c r="DQ141" s="44"/>
      <c r="DR141" s="44"/>
      <c r="DS141" s="44"/>
    </row>
    <row r="142" spans="1:123" s="15" customFormat="1" x14ac:dyDescent="0.2">
      <c r="A142" s="41"/>
      <c r="B142" s="41"/>
      <c r="C142" s="41"/>
      <c r="D142" s="41"/>
      <c r="E142" s="41"/>
      <c r="F142" s="41"/>
      <c r="G142" s="41"/>
      <c r="H142" s="41"/>
      <c r="I142" s="42" t="s">
        <v>276</v>
      </c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  <c r="CI142" s="44"/>
      <c r="CJ142" s="44"/>
      <c r="CK142" s="44"/>
      <c r="CL142" s="44"/>
      <c r="CM142" s="44"/>
      <c r="CN142" s="44"/>
      <c r="CO142" s="44"/>
      <c r="CP142" s="44"/>
      <c r="CQ142" s="44"/>
      <c r="CR142" s="44"/>
      <c r="CS142" s="44"/>
      <c r="CT142" s="44"/>
      <c r="CU142" s="44"/>
      <c r="CV142" s="44"/>
      <c r="CW142" s="44"/>
      <c r="CX142" s="44"/>
      <c r="CY142" s="44"/>
      <c r="CZ142" s="44"/>
      <c r="DA142" s="44"/>
      <c r="DB142" s="44"/>
      <c r="DC142" s="44"/>
      <c r="DD142" s="44"/>
      <c r="DE142" s="44"/>
      <c r="DF142" s="44"/>
      <c r="DG142" s="44"/>
      <c r="DH142" s="44"/>
      <c r="DI142" s="44"/>
      <c r="DJ142" s="44"/>
      <c r="DK142" s="44"/>
      <c r="DL142" s="44"/>
      <c r="DM142" s="44"/>
      <c r="DN142" s="44"/>
      <c r="DO142" s="44"/>
      <c r="DP142" s="44"/>
      <c r="DQ142" s="44"/>
      <c r="DR142" s="44"/>
      <c r="DS142" s="44"/>
    </row>
    <row r="143" spans="1:123" s="15" customFormat="1" x14ac:dyDescent="0.2">
      <c r="A143" s="41"/>
      <c r="B143" s="41"/>
      <c r="C143" s="41"/>
      <c r="D143" s="41"/>
      <c r="E143" s="41"/>
      <c r="F143" s="41"/>
      <c r="G143" s="41"/>
      <c r="H143" s="41"/>
      <c r="I143" s="42" t="s">
        <v>109</v>
      </c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  <c r="CI143" s="44"/>
      <c r="CJ143" s="44"/>
      <c r="CK143" s="44"/>
      <c r="CL143" s="44"/>
      <c r="CM143" s="44"/>
      <c r="CN143" s="44"/>
      <c r="CO143" s="44"/>
      <c r="CP143" s="44"/>
      <c r="CQ143" s="44"/>
      <c r="CR143" s="44"/>
      <c r="CS143" s="44"/>
      <c r="CT143" s="44"/>
      <c r="CU143" s="44"/>
      <c r="CV143" s="44"/>
      <c r="CW143" s="44"/>
      <c r="CX143" s="44"/>
      <c r="CY143" s="44"/>
      <c r="CZ143" s="44"/>
      <c r="DA143" s="44"/>
      <c r="DB143" s="44"/>
      <c r="DC143" s="44"/>
      <c r="DD143" s="44"/>
      <c r="DE143" s="44"/>
      <c r="DF143" s="44"/>
      <c r="DG143" s="44"/>
      <c r="DH143" s="44"/>
      <c r="DI143" s="44"/>
      <c r="DJ143" s="44"/>
      <c r="DK143" s="44"/>
      <c r="DL143" s="44"/>
      <c r="DM143" s="44"/>
      <c r="DN143" s="44"/>
      <c r="DO143" s="44"/>
      <c r="DP143" s="44"/>
      <c r="DQ143" s="44"/>
      <c r="DR143" s="44"/>
      <c r="DS143" s="44"/>
    </row>
    <row r="144" spans="1:123" s="15" customFormat="1" x14ac:dyDescent="0.2">
      <c r="A144" s="41" t="s">
        <v>221</v>
      </c>
      <c r="B144" s="41"/>
      <c r="C144" s="41"/>
      <c r="D144" s="41"/>
      <c r="E144" s="41"/>
      <c r="F144" s="41"/>
      <c r="G144" s="41"/>
      <c r="H144" s="41"/>
      <c r="I144" s="42" t="s">
        <v>111</v>
      </c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1" t="s">
        <v>113</v>
      </c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  <c r="CK144" s="36"/>
      <c r="CL144" s="36"/>
      <c r="CM144" s="36"/>
      <c r="CN144" s="36"/>
      <c r="CO144" s="36"/>
      <c r="CP144" s="36"/>
      <c r="CQ144" s="36"/>
      <c r="CR144" s="36"/>
      <c r="CS144" s="36"/>
      <c r="CT144" s="36"/>
      <c r="CU144" s="36"/>
      <c r="CV144" s="36"/>
      <c r="CW144" s="36"/>
      <c r="CX144" s="36"/>
      <c r="CY144" s="36"/>
      <c r="CZ144" s="36"/>
      <c r="DA144" s="36"/>
      <c r="DB144" s="36"/>
      <c r="DC144" s="36"/>
      <c r="DD144" s="36"/>
      <c r="DE144" s="36"/>
      <c r="DF144" s="36"/>
      <c r="DG144" s="36"/>
      <c r="DH144" s="36"/>
      <c r="DI144" s="36"/>
      <c r="DJ144" s="36"/>
      <c r="DK144" s="36"/>
      <c r="DL144" s="36"/>
      <c r="DM144" s="36"/>
      <c r="DN144" s="36"/>
      <c r="DO144" s="36"/>
      <c r="DP144" s="36"/>
      <c r="DQ144" s="36"/>
      <c r="DR144" s="36"/>
      <c r="DS144" s="36"/>
    </row>
    <row r="145" spans="1:123" s="15" customFormat="1" x14ac:dyDescent="0.2">
      <c r="A145" s="41"/>
      <c r="B145" s="41"/>
      <c r="C145" s="41"/>
      <c r="D145" s="41"/>
      <c r="E145" s="41"/>
      <c r="F145" s="41"/>
      <c r="G145" s="41"/>
      <c r="H145" s="41"/>
      <c r="I145" s="42" t="s">
        <v>112</v>
      </c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  <c r="CV145" s="36"/>
      <c r="CW145" s="36"/>
      <c r="CX145" s="36"/>
      <c r="CY145" s="36"/>
      <c r="CZ145" s="36"/>
      <c r="DA145" s="36"/>
      <c r="DB145" s="36"/>
      <c r="DC145" s="36"/>
      <c r="DD145" s="36"/>
      <c r="DE145" s="36"/>
      <c r="DF145" s="36"/>
      <c r="DG145" s="36"/>
      <c r="DH145" s="36"/>
      <c r="DI145" s="36"/>
      <c r="DJ145" s="36"/>
      <c r="DK145" s="36"/>
      <c r="DL145" s="36"/>
      <c r="DM145" s="36"/>
      <c r="DN145" s="36"/>
      <c r="DO145" s="36"/>
      <c r="DP145" s="36"/>
      <c r="DQ145" s="36"/>
      <c r="DR145" s="36"/>
      <c r="DS145" s="36"/>
    </row>
    <row r="146" spans="1:123" s="15" customFormat="1" x14ac:dyDescent="0.2">
      <c r="A146" s="41" t="s">
        <v>222</v>
      </c>
      <c r="B146" s="41"/>
      <c r="C146" s="41"/>
      <c r="D146" s="41"/>
      <c r="E146" s="41"/>
      <c r="F146" s="41"/>
      <c r="G146" s="41"/>
      <c r="H146" s="41"/>
      <c r="I146" s="42" t="s">
        <v>115</v>
      </c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1" t="s">
        <v>42</v>
      </c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  <c r="CI146" s="44"/>
      <c r="CJ146" s="44"/>
      <c r="CK146" s="44"/>
      <c r="CL146" s="44"/>
      <c r="CM146" s="44"/>
      <c r="CN146" s="44"/>
      <c r="CO146" s="44"/>
      <c r="CP146" s="44"/>
      <c r="CQ146" s="44"/>
      <c r="CR146" s="44"/>
      <c r="CS146" s="44"/>
      <c r="CT146" s="44"/>
      <c r="CU146" s="44"/>
      <c r="CV146" s="44"/>
      <c r="CW146" s="44"/>
      <c r="CX146" s="44"/>
      <c r="CY146" s="44"/>
      <c r="CZ146" s="44"/>
      <c r="DA146" s="44"/>
      <c r="DB146" s="44"/>
      <c r="DC146" s="44"/>
      <c r="DD146" s="44"/>
      <c r="DE146" s="44"/>
      <c r="DF146" s="44"/>
      <c r="DG146" s="44"/>
      <c r="DH146" s="44"/>
      <c r="DI146" s="44"/>
      <c r="DJ146" s="44"/>
      <c r="DK146" s="44"/>
      <c r="DL146" s="44"/>
      <c r="DM146" s="44"/>
      <c r="DN146" s="44"/>
      <c r="DO146" s="44"/>
      <c r="DP146" s="44"/>
      <c r="DQ146" s="44"/>
      <c r="DR146" s="44"/>
      <c r="DS146" s="44"/>
    </row>
    <row r="147" spans="1:123" s="15" customFormat="1" x14ac:dyDescent="0.2">
      <c r="A147" s="41"/>
      <c r="B147" s="41"/>
      <c r="C147" s="41"/>
      <c r="D147" s="41"/>
      <c r="E147" s="41"/>
      <c r="F147" s="41"/>
      <c r="G147" s="41"/>
      <c r="H147" s="41"/>
      <c r="I147" s="42" t="s">
        <v>116</v>
      </c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1" t="s">
        <v>117</v>
      </c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  <c r="CI147" s="44"/>
      <c r="CJ147" s="44"/>
      <c r="CK147" s="44"/>
      <c r="CL147" s="44"/>
      <c r="CM147" s="44"/>
      <c r="CN147" s="44"/>
      <c r="CO147" s="44"/>
      <c r="CP147" s="44"/>
      <c r="CQ147" s="44"/>
      <c r="CR147" s="44"/>
      <c r="CS147" s="44"/>
      <c r="CT147" s="44"/>
      <c r="CU147" s="44"/>
      <c r="CV147" s="44"/>
      <c r="CW147" s="44"/>
      <c r="CX147" s="44"/>
      <c r="CY147" s="44"/>
      <c r="CZ147" s="44"/>
      <c r="DA147" s="44"/>
      <c r="DB147" s="44"/>
      <c r="DC147" s="44"/>
      <c r="DD147" s="44"/>
      <c r="DE147" s="44"/>
      <c r="DF147" s="44"/>
      <c r="DG147" s="44"/>
      <c r="DH147" s="44"/>
      <c r="DI147" s="44"/>
      <c r="DJ147" s="44"/>
      <c r="DK147" s="44"/>
      <c r="DL147" s="44"/>
      <c r="DM147" s="44"/>
      <c r="DN147" s="44"/>
      <c r="DO147" s="44"/>
      <c r="DP147" s="44"/>
      <c r="DQ147" s="44"/>
      <c r="DR147" s="44"/>
      <c r="DS147" s="44"/>
    </row>
    <row r="148" spans="1:123" s="15" customFormat="1" x14ac:dyDescent="0.2">
      <c r="A148" s="41" t="s">
        <v>223</v>
      </c>
      <c r="B148" s="41"/>
      <c r="C148" s="41"/>
      <c r="D148" s="41"/>
      <c r="E148" s="41"/>
      <c r="F148" s="41"/>
      <c r="G148" s="41"/>
      <c r="H148" s="41"/>
      <c r="I148" s="42" t="s">
        <v>119</v>
      </c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  <c r="CI148" s="44"/>
      <c r="CJ148" s="44"/>
      <c r="CK148" s="44"/>
      <c r="CL148" s="44"/>
      <c r="CM148" s="44"/>
      <c r="CN148" s="44"/>
      <c r="CO148" s="44"/>
      <c r="CP148" s="44"/>
      <c r="CQ148" s="44"/>
      <c r="CR148" s="44"/>
      <c r="CS148" s="44"/>
      <c r="CT148" s="44"/>
      <c r="CU148" s="44"/>
      <c r="CV148" s="44"/>
      <c r="CW148" s="44"/>
      <c r="CX148" s="44"/>
      <c r="CY148" s="44"/>
      <c r="CZ148" s="44"/>
      <c r="DA148" s="44"/>
      <c r="DB148" s="44"/>
      <c r="DC148" s="44"/>
      <c r="DD148" s="44"/>
      <c r="DE148" s="44"/>
      <c r="DF148" s="44"/>
      <c r="DG148" s="44"/>
      <c r="DH148" s="44"/>
      <c r="DI148" s="44"/>
      <c r="DJ148" s="44"/>
      <c r="DK148" s="44"/>
      <c r="DL148" s="44"/>
      <c r="DM148" s="44"/>
      <c r="DN148" s="44"/>
      <c r="DO148" s="44"/>
      <c r="DP148" s="44"/>
      <c r="DQ148" s="44"/>
      <c r="DR148" s="44"/>
      <c r="DS148" s="44"/>
    </row>
    <row r="149" spans="1:123" s="15" customFormat="1" x14ac:dyDescent="0.2">
      <c r="A149" s="41"/>
      <c r="B149" s="41"/>
      <c r="C149" s="41"/>
      <c r="D149" s="41"/>
      <c r="E149" s="41"/>
      <c r="F149" s="41"/>
      <c r="G149" s="41"/>
      <c r="H149" s="41"/>
      <c r="I149" s="42" t="s">
        <v>120</v>
      </c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  <c r="CI149" s="44"/>
      <c r="CJ149" s="44"/>
      <c r="CK149" s="44"/>
      <c r="CL149" s="44"/>
      <c r="CM149" s="44"/>
      <c r="CN149" s="44"/>
      <c r="CO149" s="44"/>
      <c r="CP149" s="44"/>
      <c r="CQ149" s="44"/>
      <c r="CR149" s="44"/>
      <c r="CS149" s="44"/>
      <c r="CT149" s="44"/>
      <c r="CU149" s="44"/>
      <c r="CV149" s="44"/>
      <c r="CW149" s="44"/>
      <c r="CX149" s="44"/>
      <c r="CY149" s="44"/>
      <c r="CZ149" s="44"/>
      <c r="DA149" s="44"/>
      <c r="DB149" s="44"/>
      <c r="DC149" s="44"/>
      <c r="DD149" s="44"/>
      <c r="DE149" s="44"/>
      <c r="DF149" s="44"/>
      <c r="DG149" s="44"/>
      <c r="DH149" s="44"/>
      <c r="DI149" s="44"/>
      <c r="DJ149" s="44"/>
      <c r="DK149" s="44"/>
      <c r="DL149" s="44"/>
      <c r="DM149" s="44"/>
      <c r="DN149" s="44"/>
      <c r="DO149" s="44"/>
      <c r="DP149" s="44"/>
      <c r="DQ149" s="44"/>
      <c r="DR149" s="44"/>
      <c r="DS149" s="44"/>
    </row>
    <row r="150" spans="1:123" s="15" customFormat="1" x14ac:dyDescent="0.2">
      <c r="A150" s="41"/>
      <c r="B150" s="41"/>
      <c r="C150" s="41"/>
      <c r="D150" s="41"/>
      <c r="E150" s="41"/>
      <c r="F150" s="41"/>
      <c r="G150" s="41"/>
      <c r="H150" s="41"/>
      <c r="I150" s="42" t="s">
        <v>121</v>
      </c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4"/>
      <c r="CK150" s="44"/>
      <c r="CL150" s="44"/>
      <c r="CM150" s="44"/>
      <c r="CN150" s="44"/>
      <c r="CO150" s="44"/>
      <c r="CP150" s="44"/>
      <c r="CQ150" s="44"/>
      <c r="CR150" s="44"/>
      <c r="CS150" s="44"/>
      <c r="CT150" s="44"/>
      <c r="CU150" s="44"/>
      <c r="CV150" s="44"/>
      <c r="CW150" s="44"/>
      <c r="CX150" s="44"/>
      <c r="CY150" s="44"/>
      <c r="CZ150" s="44"/>
      <c r="DA150" s="44"/>
      <c r="DB150" s="44"/>
      <c r="DC150" s="44"/>
      <c r="DD150" s="44"/>
      <c r="DE150" s="44"/>
      <c r="DF150" s="44"/>
      <c r="DG150" s="44"/>
      <c r="DH150" s="44"/>
      <c r="DI150" s="44"/>
      <c r="DJ150" s="44"/>
      <c r="DK150" s="44"/>
      <c r="DL150" s="44"/>
      <c r="DM150" s="44"/>
      <c r="DN150" s="44"/>
      <c r="DO150" s="44"/>
      <c r="DP150" s="44"/>
      <c r="DQ150" s="44"/>
      <c r="DR150" s="44"/>
      <c r="DS150" s="44"/>
    </row>
    <row r="151" spans="1:123" s="15" customFormat="1" x14ac:dyDescent="0.2">
      <c r="A151" s="41" t="s">
        <v>224</v>
      </c>
      <c r="B151" s="41"/>
      <c r="C151" s="41"/>
      <c r="D151" s="41"/>
      <c r="E151" s="41"/>
      <c r="F151" s="41"/>
      <c r="G151" s="41"/>
      <c r="H151" s="41"/>
      <c r="I151" s="42" t="s">
        <v>225</v>
      </c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1" t="s">
        <v>42</v>
      </c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  <c r="CI151" s="44"/>
      <c r="CJ151" s="44"/>
      <c r="CK151" s="44"/>
      <c r="CL151" s="44"/>
      <c r="CM151" s="44"/>
      <c r="CN151" s="44"/>
      <c r="CO151" s="44"/>
      <c r="CP151" s="44"/>
      <c r="CQ151" s="44"/>
      <c r="CR151" s="44"/>
      <c r="CS151" s="44"/>
      <c r="CT151" s="44"/>
      <c r="CU151" s="44"/>
      <c r="CV151" s="44"/>
      <c r="CW151" s="44"/>
      <c r="CX151" s="44"/>
      <c r="CY151" s="44"/>
      <c r="CZ151" s="44"/>
      <c r="DA151" s="44"/>
      <c r="DB151" s="44"/>
      <c r="DC151" s="44"/>
      <c r="DD151" s="44"/>
      <c r="DE151" s="44"/>
      <c r="DF151" s="44"/>
      <c r="DG151" s="44"/>
      <c r="DH151" s="44"/>
      <c r="DI151" s="44"/>
      <c r="DJ151" s="44"/>
      <c r="DK151" s="44"/>
      <c r="DL151" s="44"/>
      <c r="DM151" s="44"/>
      <c r="DN151" s="44"/>
      <c r="DO151" s="44"/>
      <c r="DP151" s="44"/>
      <c r="DQ151" s="44"/>
      <c r="DR151" s="44"/>
      <c r="DS151" s="44"/>
    </row>
    <row r="152" spans="1:123" s="15" customFormat="1" x14ac:dyDescent="0.2">
      <c r="A152" s="41" t="s">
        <v>226</v>
      </c>
      <c r="B152" s="41"/>
      <c r="C152" s="41"/>
      <c r="D152" s="41"/>
      <c r="E152" s="41"/>
      <c r="F152" s="41"/>
      <c r="G152" s="41"/>
      <c r="H152" s="41"/>
      <c r="I152" s="42" t="s">
        <v>227</v>
      </c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1" t="s">
        <v>42</v>
      </c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  <c r="CI152" s="44"/>
      <c r="CJ152" s="44"/>
      <c r="CK152" s="44"/>
      <c r="CL152" s="44"/>
      <c r="CM152" s="44"/>
      <c r="CN152" s="44"/>
      <c r="CO152" s="44"/>
      <c r="CP152" s="44"/>
      <c r="CQ152" s="44"/>
      <c r="CR152" s="44"/>
      <c r="CS152" s="44"/>
      <c r="CT152" s="44"/>
      <c r="CU152" s="44"/>
      <c r="CV152" s="44"/>
      <c r="CW152" s="44"/>
      <c r="CX152" s="44"/>
      <c r="CY152" s="44"/>
      <c r="CZ152" s="44"/>
      <c r="DA152" s="44"/>
      <c r="DB152" s="44"/>
      <c r="DC152" s="44"/>
      <c r="DD152" s="44"/>
      <c r="DE152" s="44"/>
      <c r="DF152" s="44"/>
      <c r="DG152" s="44"/>
      <c r="DH152" s="44"/>
      <c r="DI152" s="44"/>
      <c r="DJ152" s="44"/>
      <c r="DK152" s="44"/>
      <c r="DL152" s="44"/>
      <c r="DM152" s="44"/>
      <c r="DN152" s="44"/>
      <c r="DO152" s="44"/>
      <c r="DP152" s="44"/>
      <c r="DQ152" s="44"/>
      <c r="DR152" s="44"/>
      <c r="DS152" s="44"/>
    </row>
    <row r="153" spans="1:123" s="15" customFormat="1" x14ac:dyDescent="0.2">
      <c r="A153" s="41" t="s">
        <v>228</v>
      </c>
      <c r="B153" s="41"/>
      <c r="C153" s="41"/>
      <c r="D153" s="41"/>
      <c r="E153" s="41"/>
      <c r="F153" s="41"/>
      <c r="G153" s="41"/>
      <c r="H153" s="41"/>
      <c r="I153" s="42" t="s">
        <v>229</v>
      </c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1" t="s">
        <v>42</v>
      </c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  <c r="CI153" s="44"/>
      <c r="CJ153" s="44"/>
      <c r="CK153" s="44"/>
      <c r="CL153" s="44"/>
      <c r="CM153" s="44"/>
      <c r="CN153" s="44"/>
      <c r="CO153" s="44"/>
      <c r="CP153" s="44"/>
      <c r="CQ153" s="44"/>
      <c r="CR153" s="44"/>
      <c r="CS153" s="44"/>
      <c r="CT153" s="44"/>
      <c r="CU153" s="44"/>
      <c r="CV153" s="44"/>
      <c r="CW153" s="44"/>
      <c r="CX153" s="44"/>
      <c r="CY153" s="44"/>
      <c r="CZ153" s="44"/>
      <c r="DA153" s="44"/>
      <c r="DB153" s="44"/>
      <c r="DC153" s="44"/>
      <c r="DD153" s="44"/>
      <c r="DE153" s="44"/>
      <c r="DF153" s="44"/>
      <c r="DG153" s="44"/>
      <c r="DH153" s="44"/>
      <c r="DI153" s="44"/>
      <c r="DJ153" s="44"/>
      <c r="DK153" s="44"/>
      <c r="DL153" s="44"/>
      <c r="DM153" s="44"/>
      <c r="DN153" s="44"/>
      <c r="DO153" s="44"/>
      <c r="DP153" s="44"/>
      <c r="DQ153" s="44"/>
      <c r="DR153" s="44"/>
      <c r="DS153" s="44"/>
    </row>
    <row r="154" spans="1:123" s="15" customFormat="1" x14ac:dyDescent="0.2">
      <c r="A154" s="41" t="s">
        <v>230</v>
      </c>
      <c r="B154" s="41"/>
      <c r="C154" s="41"/>
      <c r="D154" s="41"/>
      <c r="E154" s="41"/>
      <c r="F154" s="41"/>
      <c r="G154" s="41"/>
      <c r="H154" s="41"/>
      <c r="I154" s="42" t="s">
        <v>46</v>
      </c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1" t="s">
        <v>42</v>
      </c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  <c r="CI154" s="44"/>
      <c r="CJ154" s="44"/>
      <c r="CK154" s="44"/>
      <c r="CL154" s="44"/>
      <c r="CM154" s="44"/>
      <c r="CN154" s="44"/>
      <c r="CO154" s="44"/>
      <c r="CP154" s="44"/>
      <c r="CQ154" s="44"/>
      <c r="CR154" s="44"/>
      <c r="CS154" s="44"/>
      <c r="CT154" s="44"/>
      <c r="CU154" s="44"/>
      <c r="CV154" s="44"/>
      <c r="CW154" s="44"/>
      <c r="CX154" s="44"/>
      <c r="CY154" s="44"/>
      <c r="CZ154" s="44"/>
      <c r="DA154" s="44"/>
      <c r="DB154" s="44"/>
      <c r="DC154" s="44"/>
      <c r="DD154" s="44"/>
      <c r="DE154" s="44"/>
      <c r="DF154" s="44"/>
      <c r="DG154" s="44"/>
      <c r="DH154" s="44"/>
      <c r="DI154" s="44"/>
      <c r="DJ154" s="44"/>
      <c r="DK154" s="44"/>
      <c r="DL154" s="44"/>
      <c r="DM154" s="44"/>
      <c r="DN154" s="44"/>
      <c r="DO154" s="44"/>
      <c r="DP154" s="44"/>
      <c r="DQ154" s="44"/>
      <c r="DR154" s="44"/>
      <c r="DS154" s="44"/>
    </row>
    <row r="155" spans="1:123" s="15" customFormat="1" x14ac:dyDescent="0.2">
      <c r="A155" s="41" t="s">
        <v>231</v>
      </c>
      <c r="B155" s="41"/>
      <c r="C155" s="41"/>
      <c r="D155" s="41"/>
      <c r="E155" s="41"/>
      <c r="F155" s="41"/>
      <c r="G155" s="41"/>
      <c r="H155" s="41"/>
      <c r="I155" s="42" t="s">
        <v>51</v>
      </c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1" t="s">
        <v>56</v>
      </c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  <c r="CI155" s="44"/>
      <c r="CJ155" s="44"/>
      <c r="CK155" s="44"/>
      <c r="CL155" s="44"/>
      <c r="CM155" s="44"/>
      <c r="CN155" s="44"/>
      <c r="CO155" s="44"/>
      <c r="CP155" s="44"/>
      <c r="CQ155" s="44"/>
      <c r="CR155" s="44"/>
      <c r="CS155" s="44"/>
      <c r="CT155" s="44"/>
      <c r="CU155" s="44"/>
      <c r="CV155" s="44"/>
      <c r="CW155" s="44"/>
      <c r="CX155" s="44"/>
      <c r="CY155" s="44"/>
      <c r="CZ155" s="44"/>
      <c r="DA155" s="44"/>
      <c r="DB155" s="44"/>
      <c r="DC155" s="44"/>
      <c r="DD155" s="44"/>
      <c r="DE155" s="44"/>
      <c r="DF155" s="44"/>
      <c r="DG155" s="44"/>
      <c r="DH155" s="44"/>
      <c r="DI155" s="44"/>
      <c r="DJ155" s="44"/>
      <c r="DK155" s="44"/>
      <c r="DL155" s="44"/>
      <c r="DM155" s="44"/>
      <c r="DN155" s="44"/>
      <c r="DO155" s="44"/>
      <c r="DP155" s="44"/>
      <c r="DQ155" s="44"/>
      <c r="DR155" s="44"/>
      <c r="DS155" s="44"/>
    </row>
    <row r="156" spans="1:123" s="15" customFormat="1" x14ac:dyDescent="0.2">
      <c r="A156" s="41"/>
      <c r="B156" s="41"/>
      <c r="C156" s="41"/>
      <c r="D156" s="41"/>
      <c r="E156" s="41"/>
      <c r="F156" s="41"/>
      <c r="G156" s="41"/>
      <c r="H156" s="41"/>
      <c r="I156" s="42" t="s">
        <v>52</v>
      </c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  <c r="CI156" s="44"/>
      <c r="CJ156" s="44"/>
      <c r="CK156" s="44"/>
      <c r="CL156" s="44"/>
      <c r="CM156" s="44"/>
      <c r="CN156" s="44"/>
      <c r="CO156" s="44"/>
      <c r="CP156" s="44"/>
      <c r="CQ156" s="44"/>
      <c r="CR156" s="44"/>
      <c r="CS156" s="44"/>
      <c r="CT156" s="44"/>
      <c r="CU156" s="44"/>
      <c r="CV156" s="44"/>
      <c r="CW156" s="44"/>
      <c r="CX156" s="44"/>
      <c r="CY156" s="44"/>
      <c r="CZ156" s="44"/>
      <c r="DA156" s="44"/>
      <c r="DB156" s="44"/>
      <c r="DC156" s="44"/>
      <c r="DD156" s="44"/>
      <c r="DE156" s="44"/>
      <c r="DF156" s="44"/>
      <c r="DG156" s="44"/>
      <c r="DH156" s="44"/>
      <c r="DI156" s="44"/>
      <c r="DJ156" s="44"/>
      <c r="DK156" s="44"/>
      <c r="DL156" s="44"/>
      <c r="DM156" s="44"/>
      <c r="DN156" s="44"/>
      <c r="DO156" s="44"/>
      <c r="DP156" s="44"/>
      <c r="DQ156" s="44"/>
      <c r="DR156" s="44"/>
      <c r="DS156" s="44"/>
    </row>
    <row r="157" spans="1:123" s="15" customFormat="1" x14ac:dyDescent="0.2">
      <c r="A157" s="41"/>
      <c r="B157" s="41"/>
      <c r="C157" s="41"/>
      <c r="D157" s="41"/>
      <c r="E157" s="41"/>
      <c r="F157" s="41"/>
      <c r="G157" s="41"/>
      <c r="H157" s="41"/>
      <c r="I157" s="42" t="s">
        <v>232</v>
      </c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  <c r="CI157" s="44"/>
      <c r="CJ157" s="44"/>
      <c r="CK157" s="44"/>
      <c r="CL157" s="44"/>
      <c r="CM157" s="44"/>
      <c r="CN157" s="44"/>
      <c r="CO157" s="44"/>
      <c r="CP157" s="44"/>
      <c r="CQ157" s="44"/>
      <c r="CR157" s="44"/>
      <c r="CS157" s="44"/>
      <c r="CT157" s="44"/>
      <c r="CU157" s="44"/>
      <c r="CV157" s="44"/>
      <c r="CW157" s="44"/>
      <c r="CX157" s="44"/>
      <c r="CY157" s="44"/>
      <c r="CZ157" s="44"/>
      <c r="DA157" s="44"/>
      <c r="DB157" s="44"/>
      <c r="DC157" s="44"/>
      <c r="DD157" s="44"/>
      <c r="DE157" s="44"/>
      <c r="DF157" s="44"/>
      <c r="DG157" s="44"/>
      <c r="DH157" s="44"/>
      <c r="DI157" s="44"/>
      <c r="DJ157" s="44"/>
      <c r="DK157" s="44"/>
      <c r="DL157" s="44"/>
      <c r="DM157" s="44"/>
      <c r="DN157" s="44"/>
      <c r="DO157" s="44"/>
      <c r="DP157" s="44"/>
      <c r="DQ157" s="44"/>
      <c r="DR157" s="44"/>
      <c r="DS157" s="44"/>
    </row>
    <row r="158" spans="1:123" s="15" customFormat="1" ht="15.75" customHeight="1" x14ac:dyDescent="0.2">
      <c r="A158" s="41" t="s">
        <v>233</v>
      </c>
      <c r="B158" s="41"/>
      <c r="C158" s="41"/>
      <c r="D158" s="41"/>
      <c r="E158" s="41"/>
      <c r="F158" s="41"/>
      <c r="G158" s="41"/>
      <c r="H158" s="41"/>
      <c r="I158" s="42" t="s">
        <v>101</v>
      </c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61"/>
      <c r="BG158" s="61"/>
      <c r="BH158" s="61"/>
      <c r="BI158" s="61"/>
      <c r="BJ158" s="61"/>
      <c r="BK158" s="61"/>
      <c r="BL158" s="61"/>
      <c r="BM158" s="61"/>
      <c r="BN158" s="61"/>
      <c r="BO158" s="61"/>
      <c r="BP158" s="61"/>
      <c r="BQ158" s="61"/>
      <c r="BR158" s="61"/>
      <c r="BS158" s="61"/>
      <c r="BT158" s="61"/>
      <c r="BU158" s="61"/>
      <c r="BV158" s="61"/>
      <c r="BW158" s="61"/>
      <c r="BX158" s="61"/>
      <c r="BY158" s="61"/>
      <c r="BZ158" s="61"/>
      <c r="CA158" s="61"/>
      <c r="CB158" s="61"/>
      <c r="CC158" s="61"/>
      <c r="CD158" s="61"/>
      <c r="CE158" s="61"/>
      <c r="CF158" s="61"/>
      <c r="CG158" s="61"/>
      <c r="CH158" s="61"/>
      <c r="CI158" s="61"/>
      <c r="CJ158" s="61"/>
      <c r="CK158" s="61"/>
      <c r="CL158" s="61"/>
      <c r="CM158" s="61"/>
      <c r="CN158" s="61"/>
      <c r="CO158" s="61"/>
      <c r="CP158" s="61"/>
      <c r="CQ158" s="61"/>
      <c r="CR158" s="61"/>
      <c r="CS158" s="61"/>
      <c r="CT158" s="61"/>
      <c r="CU158" s="61"/>
      <c r="CV158" s="61"/>
      <c r="CW158" s="61"/>
      <c r="CX158" s="61"/>
      <c r="CY158" s="61"/>
      <c r="CZ158" s="61"/>
      <c r="DA158" s="61"/>
      <c r="DB158" s="61"/>
      <c r="DC158" s="61"/>
      <c r="DD158" s="61"/>
      <c r="DE158" s="61"/>
      <c r="DF158" s="61"/>
      <c r="DG158" s="61"/>
      <c r="DH158" s="61"/>
      <c r="DI158" s="61"/>
      <c r="DJ158" s="61"/>
      <c r="DK158" s="61"/>
      <c r="DL158" s="61"/>
      <c r="DM158" s="61"/>
      <c r="DN158" s="61"/>
      <c r="DO158" s="61"/>
      <c r="DP158" s="61"/>
      <c r="DQ158" s="61"/>
      <c r="DR158" s="61"/>
      <c r="DS158" s="61"/>
    </row>
    <row r="159" spans="1:123" s="15" customFormat="1" x14ac:dyDescent="0.2">
      <c r="A159" s="41"/>
      <c r="B159" s="41"/>
      <c r="C159" s="41"/>
      <c r="D159" s="41"/>
      <c r="E159" s="41"/>
      <c r="F159" s="41"/>
      <c r="G159" s="41"/>
      <c r="H159" s="41"/>
      <c r="I159" s="42" t="s">
        <v>102</v>
      </c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  <c r="BQ159" s="61"/>
      <c r="BR159" s="61"/>
      <c r="BS159" s="61"/>
      <c r="BT159" s="61"/>
      <c r="BU159" s="61"/>
      <c r="BV159" s="61"/>
      <c r="BW159" s="61"/>
      <c r="BX159" s="61"/>
      <c r="BY159" s="61"/>
      <c r="BZ159" s="61"/>
      <c r="CA159" s="61"/>
      <c r="CB159" s="61"/>
      <c r="CC159" s="61"/>
      <c r="CD159" s="61"/>
      <c r="CE159" s="61"/>
      <c r="CF159" s="61"/>
      <c r="CG159" s="61"/>
      <c r="CH159" s="61"/>
      <c r="CI159" s="61"/>
      <c r="CJ159" s="61"/>
      <c r="CK159" s="61"/>
      <c r="CL159" s="61"/>
      <c r="CM159" s="61"/>
      <c r="CN159" s="61"/>
      <c r="CO159" s="61"/>
      <c r="CP159" s="61"/>
      <c r="CQ159" s="61"/>
      <c r="CR159" s="61"/>
      <c r="CS159" s="61"/>
      <c r="CT159" s="61"/>
      <c r="CU159" s="61"/>
      <c r="CV159" s="61"/>
      <c r="CW159" s="61"/>
      <c r="CX159" s="61"/>
      <c r="CY159" s="61"/>
      <c r="CZ159" s="61"/>
      <c r="DA159" s="61"/>
      <c r="DB159" s="61"/>
      <c r="DC159" s="61"/>
      <c r="DD159" s="61"/>
      <c r="DE159" s="61"/>
      <c r="DF159" s="61"/>
      <c r="DG159" s="61"/>
      <c r="DH159" s="61"/>
      <c r="DI159" s="61"/>
      <c r="DJ159" s="61"/>
      <c r="DK159" s="61"/>
      <c r="DL159" s="61"/>
      <c r="DM159" s="61"/>
      <c r="DN159" s="61"/>
      <c r="DO159" s="61"/>
      <c r="DP159" s="61"/>
      <c r="DQ159" s="61"/>
      <c r="DR159" s="61"/>
      <c r="DS159" s="61"/>
    </row>
    <row r="160" spans="1:123" s="15" customFormat="1" x14ac:dyDescent="0.2">
      <c r="A160" s="41"/>
      <c r="B160" s="41"/>
      <c r="C160" s="41"/>
      <c r="D160" s="41"/>
      <c r="E160" s="41"/>
      <c r="F160" s="41"/>
      <c r="G160" s="41"/>
      <c r="H160" s="41"/>
      <c r="I160" s="42" t="s">
        <v>234</v>
      </c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  <c r="BQ160" s="61"/>
      <c r="BR160" s="61"/>
      <c r="BS160" s="61"/>
      <c r="BT160" s="61"/>
      <c r="BU160" s="61"/>
      <c r="BV160" s="61"/>
      <c r="BW160" s="61"/>
      <c r="BX160" s="61"/>
      <c r="BY160" s="61"/>
      <c r="BZ160" s="61"/>
      <c r="CA160" s="61"/>
      <c r="CB160" s="61"/>
      <c r="CC160" s="61"/>
      <c r="CD160" s="61"/>
      <c r="CE160" s="61"/>
      <c r="CF160" s="61"/>
      <c r="CG160" s="61"/>
      <c r="CH160" s="61"/>
      <c r="CI160" s="61"/>
      <c r="CJ160" s="61"/>
      <c r="CK160" s="61"/>
      <c r="CL160" s="61"/>
      <c r="CM160" s="61"/>
      <c r="CN160" s="61"/>
      <c r="CO160" s="61"/>
      <c r="CP160" s="61"/>
      <c r="CQ160" s="61"/>
      <c r="CR160" s="61"/>
      <c r="CS160" s="61"/>
      <c r="CT160" s="61"/>
      <c r="CU160" s="61"/>
      <c r="CV160" s="61"/>
      <c r="CW160" s="61"/>
      <c r="CX160" s="61"/>
      <c r="CY160" s="61"/>
      <c r="CZ160" s="61"/>
      <c r="DA160" s="61"/>
      <c r="DB160" s="61"/>
      <c r="DC160" s="61"/>
      <c r="DD160" s="61"/>
      <c r="DE160" s="61"/>
      <c r="DF160" s="61"/>
      <c r="DG160" s="61"/>
      <c r="DH160" s="61"/>
      <c r="DI160" s="61"/>
      <c r="DJ160" s="61"/>
      <c r="DK160" s="61"/>
      <c r="DL160" s="61"/>
      <c r="DM160" s="61"/>
      <c r="DN160" s="61"/>
      <c r="DO160" s="61"/>
      <c r="DP160" s="61"/>
      <c r="DQ160" s="61"/>
      <c r="DR160" s="61"/>
      <c r="DS160" s="61"/>
    </row>
    <row r="161" spans="1:123" s="15" customFormat="1" x14ac:dyDescent="0.2">
      <c r="A161" s="41"/>
      <c r="B161" s="41"/>
      <c r="C161" s="41"/>
      <c r="D161" s="41"/>
      <c r="E161" s="41"/>
      <c r="F161" s="41"/>
      <c r="G161" s="41"/>
      <c r="H161" s="41"/>
      <c r="I161" s="42" t="s">
        <v>235</v>
      </c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61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61"/>
      <c r="BR161" s="61"/>
      <c r="BS161" s="61"/>
      <c r="BT161" s="61"/>
      <c r="BU161" s="61"/>
      <c r="BV161" s="61"/>
      <c r="BW161" s="61"/>
      <c r="BX161" s="61"/>
      <c r="BY161" s="61"/>
      <c r="BZ161" s="61"/>
      <c r="CA161" s="61"/>
      <c r="CB161" s="61"/>
      <c r="CC161" s="61"/>
      <c r="CD161" s="61"/>
      <c r="CE161" s="61"/>
      <c r="CF161" s="61"/>
      <c r="CG161" s="61"/>
      <c r="CH161" s="61"/>
      <c r="CI161" s="61"/>
      <c r="CJ161" s="61"/>
      <c r="CK161" s="61"/>
      <c r="CL161" s="61"/>
      <c r="CM161" s="61"/>
      <c r="CN161" s="61"/>
      <c r="CO161" s="61"/>
      <c r="CP161" s="61"/>
      <c r="CQ161" s="61"/>
      <c r="CR161" s="61"/>
      <c r="CS161" s="61"/>
      <c r="CT161" s="61"/>
      <c r="CU161" s="61"/>
      <c r="CV161" s="61"/>
      <c r="CW161" s="61"/>
      <c r="CX161" s="61"/>
      <c r="CY161" s="61"/>
      <c r="CZ161" s="61"/>
      <c r="DA161" s="61"/>
      <c r="DB161" s="61"/>
      <c r="DC161" s="61"/>
      <c r="DD161" s="61"/>
      <c r="DE161" s="61"/>
      <c r="DF161" s="61"/>
      <c r="DG161" s="61"/>
      <c r="DH161" s="61"/>
      <c r="DI161" s="61"/>
      <c r="DJ161" s="61"/>
      <c r="DK161" s="61"/>
      <c r="DL161" s="61"/>
      <c r="DM161" s="61"/>
      <c r="DN161" s="61"/>
      <c r="DO161" s="61"/>
      <c r="DP161" s="61"/>
      <c r="DQ161" s="61"/>
      <c r="DR161" s="61"/>
      <c r="DS161" s="61"/>
    </row>
    <row r="162" spans="1:123" s="15" customFormat="1" x14ac:dyDescent="0.2">
      <c r="A162" s="41"/>
      <c r="B162" s="41"/>
      <c r="C162" s="41"/>
      <c r="D162" s="41"/>
      <c r="E162" s="41"/>
      <c r="F162" s="41"/>
      <c r="G162" s="41"/>
      <c r="H162" s="41"/>
      <c r="I162" s="42" t="s">
        <v>236</v>
      </c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  <c r="BQ162" s="61"/>
      <c r="BR162" s="61"/>
      <c r="BS162" s="61"/>
      <c r="BT162" s="61"/>
      <c r="BU162" s="61"/>
      <c r="BV162" s="61"/>
      <c r="BW162" s="61"/>
      <c r="BX162" s="61"/>
      <c r="BY162" s="61"/>
      <c r="BZ162" s="61"/>
      <c r="CA162" s="61"/>
      <c r="CB162" s="61"/>
      <c r="CC162" s="61"/>
      <c r="CD162" s="61"/>
      <c r="CE162" s="61"/>
      <c r="CF162" s="61"/>
      <c r="CG162" s="61"/>
      <c r="CH162" s="61"/>
      <c r="CI162" s="61"/>
      <c r="CJ162" s="61"/>
      <c r="CK162" s="61"/>
      <c r="CL162" s="61"/>
      <c r="CM162" s="61"/>
      <c r="CN162" s="61"/>
      <c r="CO162" s="61"/>
      <c r="CP162" s="61"/>
      <c r="CQ162" s="61"/>
      <c r="CR162" s="61"/>
      <c r="CS162" s="61"/>
      <c r="CT162" s="61"/>
      <c r="CU162" s="61"/>
      <c r="CV162" s="61"/>
      <c r="CW162" s="61"/>
      <c r="CX162" s="61"/>
      <c r="CY162" s="61"/>
      <c r="CZ162" s="61"/>
      <c r="DA162" s="61"/>
      <c r="DB162" s="61"/>
      <c r="DC162" s="61"/>
      <c r="DD162" s="61"/>
      <c r="DE162" s="61"/>
      <c r="DF162" s="61"/>
      <c r="DG162" s="61"/>
      <c r="DH162" s="61"/>
      <c r="DI162" s="61"/>
      <c r="DJ162" s="61"/>
      <c r="DK162" s="61"/>
      <c r="DL162" s="61"/>
      <c r="DM162" s="61"/>
      <c r="DN162" s="61"/>
      <c r="DO162" s="61"/>
      <c r="DP162" s="61"/>
      <c r="DQ162" s="61"/>
      <c r="DR162" s="61"/>
      <c r="DS162" s="61"/>
    </row>
    <row r="163" spans="1:123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</row>
    <row r="164" spans="1:123" s="2" customFormat="1" ht="11.25" x14ac:dyDescent="0.2">
      <c r="A164" s="12" t="s">
        <v>316</v>
      </c>
    </row>
  </sheetData>
  <mergeCells count="653">
    <mergeCell ref="CB9:CW10"/>
    <mergeCell ref="AP158:BE162"/>
    <mergeCell ref="BF158:CA162"/>
    <mergeCell ref="CB158:CW162"/>
    <mergeCell ref="I161:AO161"/>
    <mergeCell ref="I159:AO159"/>
    <mergeCell ref="I158:AO158"/>
    <mergeCell ref="I157:AO157"/>
    <mergeCell ref="A155:H157"/>
    <mergeCell ref="A151:H151"/>
    <mergeCell ref="I151:AO151"/>
    <mergeCell ref="AP151:BE151"/>
    <mergeCell ref="BF151:CA151"/>
    <mergeCell ref="CB151:CW151"/>
    <mergeCell ref="I147:AO147"/>
    <mergeCell ref="AP147:BE147"/>
    <mergeCell ref="A146:H147"/>
    <mergeCell ref="BF146:CA147"/>
    <mergeCell ref="CB146:CW147"/>
    <mergeCell ref="A136:H136"/>
    <mergeCell ref="I136:AO136"/>
    <mergeCell ref="AP136:BE136"/>
    <mergeCell ref="BF136:CA136"/>
    <mergeCell ref="CB136:CW136"/>
    <mergeCell ref="CX158:DS162"/>
    <mergeCell ref="I160:AO160"/>
    <mergeCell ref="A11:H11"/>
    <mergeCell ref="AP11:BE11"/>
    <mergeCell ref="AP155:BE157"/>
    <mergeCell ref="BF155:CA157"/>
    <mergeCell ref="CB155:CW157"/>
    <mergeCell ref="I156:AO156"/>
    <mergeCell ref="I162:AO162"/>
    <mergeCell ref="A158:H162"/>
    <mergeCell ref="A153:H153"/>
    <mergeCell ref="I153:AO153"/>
    <mergeCell ref="AP153:BE153"/>
    <mergeCell ref="BF153:CA153"/>
    <mergeCell ref="CB153:CW153"/>
    <mergeCell ref="CX153:DS153"/>
    <mergeCell ref="CX155:DS157"/>
    <mergeCell ref="I155:AO155"/>
    <mergeCell ref="A154:H154"/>
    <mergeCell ref="I154:AO154"/>
    <mergeCell ref="AP154:BE154"/>
    <mergeCell ref="BF154:CA154"/>
    <mergeCell ref="CB154:CW154"/>
    <mergeCell ref="CX154:DS154"/>
    <mergeCell ref="CX151:DS151"/>
    <mergeCell ref="A152:H152"/>
    <mergeCell ref="I152:AO152"/>
    <mergeCell ref="AP152:BE152"/>
    <mergeCell ref="BF152:CA152"/>
    <mergeCell ref="CB152:CW152"/>
    <mergeCell ref="CX152:DS152"/>
    <mergeCell ref="CX148:DS150"/>
    <mergeCell ref="I148:AO148"/>
    <mergeCell ref="CX146:DS147"/>
    <mergeCell ref="I146:AO146"/>
    <mergeCell ref="AP146:BE146"/>
    <mergeCell ref="I150:AO150"/>
    <mergeCell ref="A148:H150"/>
    <mergeCell ref="AP148:BE150"/>
    <mergeCell ref="BF148:CA150"/>
    <mergeCell ref="CB148:CW150"/>
    <mergeCell ref="I149:AO149"/>
    <mergeCell ref="CX144:DS145"/>
    <mergeCell ref="I143:AO143"/>
    <mergeCell ref="A141:H143"/>
    <mergeCell ref="AP141:BE143"/>
    <mergeCell ref="BF141:CA143"/>
    <mergeCell ref="CB141:CW143"/>
    <mergeCell ref="I142:AO142"/>
    <mergeCell ref="CX141:DS143"/>
    <mergeCell ref="I141:AO141"/>
    <mergeCell ref="I145:AO145"/>
    <mergeCell ref="A144:H145"/>
    <mergeCell ref="AP144:BE145"/>
    <mergeCell ref="BF144:CA145"/>
    <mergeCell ref="CB144:CW145"/>
    <mergeCell ref="I144:AO144"/>
    <mergeCell ref="CX139:DS140"/>
    <mergeCell ref="A138:H138"/>
    <mergeCell ref="I138:AO138"/>
    <mergeCell ref="AP138:BE138"/>
    <mergeCell ref="BF138:CA138"/>
    <mergeCell ref="CB138:CW138"/>
    <mergeCell ref="CX138:DS138"/>
    <mergeCell ref="I140:AO140"/>
    <mergeCell ref="A139:H140"/>
    <mergeCell ref="AP139:BE140"/>
    <mergeCell ref="BF139:CA140"/>
    <mergeCell ref="CB139:CW140"/>
    <mergeCell ref="I139:AO139"/>
    <mergeCell ref="CX136:DS136"/>
    <mergeCell ref="A137:H137"/>
    <mergeCell ref="I137:AO137"/>
    <mergeCell ref="AP137:BE137"/>
    <mergeCell ref="BF137:CA137"/>
    <mergeCell ref="CB137:CW137"/>
    <mergeCell ref="CX137:DS137"/>
    <mergeCell ref="A134:H134"/>
    <mergeCell ref="I134:AO134"/>
    <mergeCell ref="AP134:BE134"/>
    <mergeCell ref="BF134:CA134"/>
    <mergeCell ref="CB134:CW134"/>
    <mergeCell ref="CX134:DS134"/>
    <mergeCell ref="A135:H135"/>
    <mergeCell ref="I135:AO135"/>
    <mergeCell ref="AP135:BE135"/>
    <mergeCell ref="BF135:CA135"/>
    <mergeCell ref="CB135:CW135"/>
    <mergeCell ref="CX135:DS135"/>
    <mergeCell ref="CX127:DS128"/>
    <mergeCell ref="A126:H126"/>
    <mergeCell ref="I126:AO126"/>
    <mergeCell ref="AP126:BE126"/>
    <mergeCell ref="BF126:CA126"/>
    <mergeCell ref="CB126:CW126"/>
    <mergeCell ref="CX126:DS126"/>
    <mergeCell ref="CX129:DS133"/>
    <mergeCell ref="I131:AO131"/>
    <mergeCell ref="I130:AO130"/>
    <mergeCell ref="I129:AO129"/>
    <mergeCell ref="I128:AO128"/>
    <mergeCell ref="A127:H128"/>
    <mergeCell ref="AP127:BE128"/>
    <mergeCell ref="BF127:CA128"/>
    <mergeCell ref="CB127:CW128"/>
    <mergeCell ref="I127:AO127"/>
    <mergeCell ref="I133:AO133"/>
    <mergeCell ref="A129:H133"/>
    <mergeCell ref="AP129:BE133"/>
    <mergeCell ref="BF129:CA133"/>
    <mergeCell ref="CB129:CW133"/>
    <mergeCell ref="I132:AO132"/>
    <mergeCell ref="CX124:DS125"/>
    <mergeCell ref="I123:AO123"/>
    <mergeCell ref="A120:H123"/>
    <mergeCell ref="AP120:BE123"/>
    <mergeCell ref="BF120:CA123"/>
    <mergeCell ref="CB120:CW123"/>
    <mergeCell ref="I122:AO122"/>
    <mergeCell ref="CX120:DS123"/>
    <mergeCell ref="I121:AO121"/>
    <mergeCell ref="I120:AO120"/>
    <mergeCell ref="I125:AO125"/>
    <mergeCell ref="A124:H125"/>
    <mergeCell ref="AP124:BE125"/>
    <mergeCell ref="BF124:CA125"/>
    <mergeCell ref="CB124:CW125"/>
    <mergeCell ref="I124:AO124"/>
    <mergeCell ref="A118:H118"/>
    <mergeCell ref="I118:AO118"/>
    <mergeCell ref="AP118:BE118"/>
    <mergeCell ref="BF118:CA118"/>
    <mergeCell ref="CB118:CW118"/>
    <mergeCell ref="CX118:DS118"/>
    <mergeCell ref="A119:H119"/>
    <mergeCell ref="I119:AO119"/>
    <mergeCell ref="AP119:BE119"/>
    <mergeCell ref="BF119:CA119"/>
    <mergeCell ref="CB119:CW119"/>
    <mergeCell ref="CX119:DS119"/>
    <mergeCell ref="A116:H116"/>
    <mergeCell ref="I116:AO116"/>
    <mergeCell ref="AP116:BE116"/>
    <mergeCell ref="BF116:CA116"/>
    <mergeCell ref="CB116:CW116"/>
    <mergeCell ref="CX116:DS116"/>
    <mergeCell ref="A117:H117"/>
    <mergeCell ref="I117:AO117"/>
    <mergeCell ref="AP117:BE117"/>
    <mergeCell ref="BF117:CA117"/>
    <mergeCell ref="CB117:CW117"/>
    <mergeCell ref="CX117:DS117"/>
    <mergeCell ref="CX109:DS110"/>
    <mergeCell ref="A108:H108"/>
    <mergeCell ref="I108:AO108"/>
    <mergeCell ref="AP108:BE108"/>
    <mergeCell ref="BF108:CA108"/>
    <mergeCell ref="CB108:CW108"/>
    <mergeCell ref="CX108:DS108"/>
    <mergeCell ref="CX111:DS115"/>
    <mergeCell ref="I113:AO113"/>
    <mergeCell ref="I112:AO112"/>
    <mergeCell ref="I111:AO111"/>
    <mergeCell ref="I110:AO110"/>
    <mergeCell ref="I114:AO114"/>
    <mergeCell ref="A109:H110"/>
    <mergeCell ref="AP109:BE110"/>
    <mergeCell ref="BF109:CA110"/>
    <mergeCell ref="CB109:CW110"/>
    <mergeCell ref="I109:AO109"/>
    <mergeCell ref="I115:AO115"/>
    <mergeCell ref="A111:H115"/>
    <mergeCell ref="AP111:BE115"/>
    <mergeCell ref="BF111:CA115"/>
    <mergeCell ref="CB111:CW115"/>
    <mergeCell ref="A104:H104"/>
    <mergeCell ref="I104:AO104"/>
    <mergeCell ref="AP104:BE104"/>
    <mergeCell ref="BF104:CA104"/>
    <mergeCell ref="CB104:CW104"/>
    <mergeCell ref="CX104:DS104"/>
    <mergeCell ref="CX106:DS107"/>
    <mergeCell ref="A105:H105"/>
    <mergeCell ref="I105:AO105"/>
    <mergeCell ref="AP105:BE105"/>
    <mergeCell ref="BF105:CA105"/>
    <mergeCell ref="CB105:CW105"/>
    <mergeCell ref="CX105:DS105"/>
    <mergeCell ref="I107:AO107"/>
    <mergeCell ref="A106:H107"/>
    <mergeCell ref="AP106:BE107"/>
    <mergeCell ref="BF106:CA107"/>
    <mergeCell ref="CB106:CW107"/>
    <mergeCell ref="I106:AO106"/>
    <mergeCell ref="A98:H98"/>
    <mergeCell ref="I98:AO98"/>
    <mergeCell ref="AP98:BE98"/>
    <mergeCell ref="BF98:CA98"/>
    <mergeCell ref="CB98:CW98"/>
    <mergeCell ref="CX98:DS98"/>
    <mergeCell ref="CX100:DS103"/>
    <mergeCell ref="I101:AO101"/>
    <mergeCell ref="I100:AO100"/>
    <mergeCell ref="A99:H99"/>
    <mergeCell ref="I99:AO99"/>
    <mergeCell ref="AP99:BE99"/>
    <mergeCell ref="BF99:CA99"/>
    <mergeCell ref="CB99:CW99"/>
    <mergeCell ref="CX99:DS99"/>
    <mergeCell ref="I103:AO103"/>
    <mergeCell ref="A100:H103"/>
    <mergeCell ref="AP100:BE103"/>
    <mergeCell ref="BF100:CA103"/>
    <mergeCell ref="CB100:CW103"/>
    <mergeCell ref="I102:AO102"/>
    <mergeCell ref="A96:H96"/>
    <mergeCell ref="I96:AO96"/>
    <mergeCell ref="AP96:BE96"/>
    <mergeCell ref="BF96:CA96"/>
    <mergeCell ref="CB96:CW96"/>
    <mergeCell ref="CX96:DS96"/>
    <mergeCell ref="A97:H97"/>
    <mergeCell ref="I97:AO97"/>
    <mergeCell ref="AP97:BE97"/>
    <mergeCell ref="BF97:CA97"/>
    <mergeCell ref="CB97:CW97"/>
    <mergeCell ref="CX97:DS97"/>
    <mergeCell ref="A94:H94"/>
    <mergeCell ref="I94:AO94"/>
    <mergeCell ref="AP94:BE94"/>
    <mergeCell ref="BF94:CA94"/>
    <mergeCell ref="CB94:CW94"/>
    <mergeCell ref="CX94:DS94"/>
    <mergeCell ref="A95:H95"/>
    <mergeCell ref="I95:AO95"/>
    <mergeCell ref="AP95:BE95"/>
    <mergeCell ref="BF95:CA95"/>
    <mergeCell ref="CB95:CW95"/>
    <mergeCell ref="CX95:DS95"/>
    <mergeCell ref="A92:H92"/>
    <mergeCell ref="I92:AO92"/>
    <mergeCell ref="AP92:BE92"/>
    <mergeCell ref="BF92:CA92"/>
    <mergeCell ref="CB92:CW92"/>
    <mergeCell ref="CX92:DS92"/>
    <mergeCell ref="A93:H93"/>
    <mergeCell ref="I93:AO93"/>
    <mergeCell ref="AP93:BE93"/>
    <mergeCell ref="BF93:CA93"/>
    <mergeCell ref="CB93:CW93"/>
    <mergeCell ref="CX93:DS93"/>
    <mergeCell ref="A90:H90"/>
    <mergeCell ref="I90:AO90"/>
    <mergeCell ref="AP90:BE90"/>
    <mergeCell ref="BF90:CA90"/>
    <mergeCell ref="CB90:CW90"/>
    <mergeCell ref="CX90:DS90"/>
    <mergeCell ref="A91:H91"/>
    <mergeCell ref="I91:AO91"/>
    <mergeCell ref="AP91:BE91"/>
    <mergeCell ref="BF91:CA91"/>
    <mergeCell ref="CB91:CW91"/>
    <mergeCell ref="CX91:DS91"/>
    <mergeCell ref="A88:H88"/>
    <mergeCell ref="I88:AO88"/>
    <mergeCell ref="AP88:BE88"/>
    <mergeCell ref="BF88:CA88"/>
    <mergeCell ref="CB88:CW88"/>
    <mergeCell ref="CX88:DS88"/>
    <mergeCell ref="A89:H89"/>
    <mergeCell ref="I89:AO89"/>
    <mergeCell ref="AP89:BE89"/>
    <mergeCell ref="BF89:CA89"/>
    <mergeCell ref="CB89:CW89"/>
    <mergeCell ref="CX89:DS89"/>
    <mergeCell ref="A81:H81"/>
    <mergeCell ref="I81:AO81"/>
    <mergeCell ref="AP81:BE81"/>
    <mergeCell ref="BF81:CA81"/>
    <mergeCell ref="CB81:CW81"/>
    <mergeCell ref="CX81:DS81"/>
    <mergeCell ref="CX83:DS87"/>
    <mergeCell ref="I85:AO85"/>
    <mergeCell ref="I84:AO84"/>
    <mergeCell ref="I83:AO83"/>
    <mergeCell ref="A82:H82"/>
    <mergeCell ref="I82:AO82"/>
    <mergeCell ref="AP82:BE82"/>
    <mergeCell ref="BF82:CA82"/>
    <mergeCell ref="CB82:CW82"/>
    <mergeCell ref="CX82:DS82"/>
    <mergeCell ref="I87:AO87"/>
    <mergeCell ref="A83:H87"/>
    <mergeCell ref="AP83:BE87"/>
    <mergeCell ref="BF83:CA87"/>
    <mergeCell ref="CB83:CW87"/>
    <mergeCell ref="I86:AO86"/>
    <mergeCell ref="A79:H79"/>
    <mergeCell ref="I79:AO79"/>
    <mergeCell ref="AP79:BE79"/>
    <mergeCell ref="BF79:CA79"/>
    <mergeCell ref="CB79:CW79"/>
    <mergeCell ref="CX79:DS79"/>
    <mergeCell ref="A80:H80"/>
    <mergeCell ref="I80:AO80"/>
    <mergeCell ref="AP80:BE80"/>
    <mergeCell ref="BF80:CA80"/>
    <mergeCell ref="CB80:CW80"/>
    <mergeCell ref="CX80:DS80"/>
    <mergeCell ref="A77:H77"/>
    <mergeCell ref="I77:AO77"/>
    <mergeCell ref="AP77:BE77"/>
    <mergeCell ref="BF77:CA77"/>
    <mergeCell ref="CB77:CW77"/>
    <mergeCell ref="CX77:DS77"/>
    <mergeCell ref="A78:H78"/>
    <mergeCell ref="I78:AO78"/>
    <mergeCell ref="AP78:BE78"/>
    <mergeCell ref="BF78:CA78"/>
    <mergeCell ref="CB78:CW78"/>
    <mergeCell ref="CX78:DS78"/>
    <mergeCell ref="A73:H73"/>
    <mergeCell ref="I73:AO73"/>
    <mergeCell ref="AP73:BE73"/>
    <mergeCell ref="BF73:CA73"/>
    <mergeCell ref="CB73:CW73"/>
    <mergeCell ref="CX73:DS73"/>
    <mergeCell ref="CX75:DS76"/>
    <mergeCell ref="A74:H74"/>
    <mergeCell ref="I74:AO74"/>
    <mergeCell ref="AP74:BE74"/>
    <mergeCell ref="BF74:CA74"/>
    <mergeCell ref="CB74:CW74"/>
    <mergeCell ref="CX74:DS74"/>
    <mergeCell ref="I76:AO76"/>
    <mergeCell ref="A75:H76"/>
    <mergeCell ref="AP75:BE76"/>
    <mergeCell ref="BF75:CA76"/>
    <mergeCell ref="CB75:CW76"/>
    <mergeCell ref="I75:AO75"/>
    <mergeCell ref="A71:H71"/>
    <mergeCell ref="I71:AO71"/>
    <mergeCell ref="AP71:BE71"/>
    <mergeCell ref="BF71:CA71"/>
    <mergeCell ref="CB71:CW71"/>
    <mergeCell ref="CX71:DS71"/>
    <mergeCell ref="A72:H72"/>
    <mergeCell ref="I72:AO72"/>
    <mergeCell ref="AP72:BE72"/>
    <mergeCell ref="BF72:CA72"/>
    <mergeCell ref="CB72:CW72"/>
    <mergeCell ref="CX72:DS72"/>
    <mergeCell ref="A69:H69"/>
    <mergeCell ref="I69:AO69"/>
    <mergeCell ref="AP69:BE69"/>
    <mergeCell ref="BF69:CA69"/>
    <mergeCell ref="CB69:CW69"/>
    <mergeCell ref="CX69:DS69"/>
    <mergeCell ref="A70:H70"/>
    <mergeCell ref="I70:AO70"/>
    <mergeCell ref="AP70:BE70"/>
    <mergeCell ref="BF70:CA70"/>
    <mergeCell ref="CB70:CW70"/>
    <mergeCell ref="CX70:DS70"/>
    <mergeCell ref="A65:H65"/>
    <mergeCell ref="I65:AO65"/>
    <mergeCell ref="AP65:BE65"/>
    <mergeCell ref="BF65:CA65"/>
    <mergeCell ref="CB65:CW65"/>
    <mergeCell ref="CX65:DS65"/>
    <mergeCell ref="CX67:DS68"/>
    <mergeCell ref="A66:H66"/>
    <mergeCell ref="I66:AO66"/>
    <mergeCell ref="AP66:BE66"/>
    <mergeCell ref="BF66:CA66"/>
    <mergeCell ref="CB66:CW66"/>
    <mergeCell ref="CX66:DS66"/>
    <mergeCell ref="I68:AO68"/>
    <mergeCell ref="A67:H68"/>
    <mergeCell ref="AP67:BE68"/>
    <mergeCell ref="BF67:CA68"/>
    <mergeCell ref="CB67:CW68"/>
    <mergeCell ref="I67:AO67"/>
    <mergeCell ref="A63:H63"/>
    <mergeCell ref="I63:AO63"/>
    <mergeCell ref="AP63:BE63"/>
    <mergeCell ref="BF63:CA63"/>
    <mergeCell ref="CB63:CW63"/>
    <mergeCell ref="CX63:DS63"/>
    <mergeCell ref="A64:H64"/>
    <mergeCell ref="I64:AO64"/>
    <mergeCell ref="AP64:BE64"/>
    <mergeCell ref="BF64:CA64"/>
    <mergeCell ref="CB64:CW64"/>
    <mergeCell ref="CX64:DS64"/>
    <mergeCell ref="A61:H61"/>
    <mergeCell ref="I61:AO61"/>
    <mergeCell ref="AP61:BE61"/>
    <mergeCell ref="BF61:CA61"/>
    <mergeCell ref="CB61:CW61"/>
    <mergeCell ref="CX61:DS61"/>
    <mergeCell ref="A62:H62"/>
    <mergeCell ref="I62:AO62"/>
    <mergeCell ref="AP62:BE62"/>
    <mergeCell ref="BF62:CA62"/>
    <mergeCell ref="CB62:CW62"/>
    <mergeCell ref="CX62:DS62"/>
    <mergeCell ref="CX55:DS60"/>
    <mergeCell ref="I58:AO58"/>
    <mergeCell ref="I57:AO57"/>
    <mergeCell ref="I56:AO56"/>
    <mergeCell ref="I55:AO55"/>
    <mergeCell ref="CX53:DS53"/>
    <mergeCell ref="CB53:CW53"/>
    <mergeCell ref="I60:AO60"/>
    <mergeCell ref="A55:H60"/>
    <mergeCell ref="AP55:BE60"/>
    <mergeCell ref="BF55:CA60"/>
    <mergeCell ref="CB55:CW60"/>
    <mergeCell ref="I59:AO59"/>
    <mergeCell ref="A53:H53"/>
    <mergeCell ref="I53:AO53"/>
    <mergeCell ref="AP53:BE53"/>
    <mergeCell ref="BF53:CA53"/>
    <mergeCell ref="CB27:CW27"/>
    <mergeCell ref="CX27:DS27"/>
    <mergeCell ref="A21:H26"/>
    <mergeCell ref="AP21:BE26"/>
    <mergeCell ref="BF21:CA26"/>
    <mergeCell ref="CB21:CW26"/>
    <mergeCell ref="CX21:DS26"/>
    <mergeCell ref="A54:H54"/>
    <mergeCell ref="I54:AO54"/>
    <mergeCell ref="AP54:BE54"/>
    <mergeCell ref="BF54:CA54"/>
    <mergeCell ref="CB54:CW54"/>
    <mergeCell ref="CX54:DS54"/>
    <mergeCell ref="A28:H28"/>
    <mergeCell ref="I28:AO28"/>
    <mergeCell ref="AP28:BE28"/>
    <mergeCell ref="BF28:CA28"/>
    <mergeCell ref="I27:AO27"/>
    <mergeCell ref="I25:AO25"/>
    <mergeCell ref="I26:AO26"/>
    <mergeCell ref="A27:H27"/>
    <mergeCell ref="AP27:BE27"/>
    <mergeCell ref="BF27:CA27"/>
    <mergeCell ref="A30:H30"/>
    <mergeCell ref="CB19:CW19"/>
    <mergeCell ref="CX19:DS19"/>
    <mergeCell ref="CB16:CW16"/>
    <mergeCell ref="CX16:DS16"/>
    <mergeCell ref="A17:H17"/>
    <mergeCell ref="AP17:BE17"/>
    <mergeCell ref="BF17:CA17"/>
    <mergeCell ref="A20:H20"/>
    <mergeCell ref="AP20:BE20"/>
    <mergeCell ref="BF20:CA20"/>
    <mergeCell ref="CB20:CW20"/>
    <mergeCell ref="CX20:DS20"/>
    <mergeCell ref="A18:H18"/>
    <mergeCell ref="AP18:BE18"/>
    <mergeCell ref="BF18:CA18"/>
    <mergeCell ref="CB18:CW18"/>
    <mergeCell ref="CX18:DS18"/>
    <mergeCell ref="CB17:CW17"/>
    <mergeCell ref="CX17:DS17"/>
    <mergeCell ref="A19:H19"/>
    <mergeCell ref="AP19:BE19"/>
    <mergeCell ref="BF19:CA19"/>
    <mergeCell ref="A14:H14"/>
    <mergeCell ref="AP14:BE14"/>
    <mergeCell ref="BF14:CA14"/>
    <mergeCell ref="CB14:CW14"/>
    <mergeCell ref="CX14:DS14"/>
    <mergeCell ref="AP16:BE16"/>
    <mergeCell ref="BF16:CA16"/>
    <mergeCell ref="CB15:CW15"/>
    <mergeCell ref="A12:H13"/>
    <mergeCell ref="AP12:BE13"/>
    <mergeCell ref="BF12:CA13"/>
    <mergeCell ref="I14:AO14"/>
    <mergeCell ref="I12:AO12"/>
    <mergeCell ref="CB12:CW13"/>
    <mergeCell ref="CX12:DS13"/>
    <mergeCell ref="I30:AO30"/>
    <mergeCell ref="AP30:BE30"/>
    <mergeCell ref="BF30:CA30"/>
    <mergeCell ref="CB30:CW30"/>
    <mergeCell ref="CX30:DS30"/>
    <mergeCell ref="CB28:CW28"/>
    <mergeCell ref="CX28:DS28"/>
    <mergeCell ref="A29:H29"/>
    <mergeCell ref="I29:AO29"/>
    <mergeCell ref="AP29:BE29"/>
    <mergeCell ref="BF29:CA29"/>
    <mergeCell ref="CB29:CW29"/>
    <mergeCell ref="CX29:DS29"/>
    <mergeCell ref="A32:H32"/>
    <mergeCell ref="I32:AO32"/>
    <mergeCell ref="AP32:BE32"/>
    <mergeCell ref="BF32:CA32"/>
    <mergeCell ref="CB32:CW32"/>
    <mergeCell ref="CX32:DS32"/>
    <mergeCell ref="A31:H31"/>
    <mergeCell ref="I31:AO31"/>
    <mergeCell ref="AP31:BE31"/>
    <mergeCell ref="BF31:CA31"/>
    <mergeCell ref="CB31:CW31"/>
    <mergeCell ref="CX31:DS31"/>
    <mergeCell ref="CX40:DS40"/>
    <mergeCell ref="A39:H39"/>
    <mergeCell ref="I39:AO39"/>
    <mergeCell ref="AP39:BE39"/>
    <mergeCell ref="BF39:CA39"/>
    <mergeCell ref="CB39:CW39"/>
    <mergeCell ref="CX39:DS39"/>
    <mergeCell ref="CX33:DS37"/>
    <mergeCell ref="I35:AO35"/>
    <mergeCell ref="I36:AO36"/>
    <mergeCell ref="I37:AO37"/>
    <mergeCell ref="A38:H38"/>
    <mergeCell ref="I38:AO38"/>
    <mergeCell ref="AP38:BE38"/>
    <mergeCell ref="BF38:CA38"/>
    <mergeCell ref="CB38:CW38"/>
    <mergeCell ref="CX38:DS38"/>
    <mergeCell ref="A33:H37"/>
    <mergeCell ref="AP33:BE37"/>
    <mergeCell ref="BF33:CA37"/>
    <mergeCell ref="CB33:CW37"/>
    <mergeCell ref="I34:AO34"/>
    <mergeCell ref="A40:H40"/>
    <mergeCell ref="I40:AO40"/>
    <mergeCell ref="CX43:DS43"/>
    <mergeCell ref="A42:H42"/>
    <mergeCell ref="I42:AO42"/>
    <mergeCell ref="AP42:BE42"/>
    <mergeCell ref="BF42:CA42"/>
    <mergeCell ref="CB42:CW42"/>
    <mergeCell ref="CX42:DS42"/>
    <mergeCell ref="A41:H41"/>
    <mergeCell ref="I41:AO41"/>
    <mergeCell ref="AP41:BE41"/>
    <mergeCell ref="BF41:CA41"/>
    <mergeCell ref="CB41:CW41"/>
    <mergeCell ref="CX41:DS41"/>
    <mergeCell ref="A43:H43"/>
    <mergeCell ref="I43:AO43"/>
    <mergeCell ref="AP43:BE43"/>
    <mergeCell ref="BF43:CA43"/>
    <mergeCell ref="CB43:CW43"/>
    <mergeCell ref="CX50:DS50"/>
    <mergeCell ref="CX44:DS48"/>
    <mergeCell ref="I46:AO46"/>
    <mergeCell ref="I47:AO47"/>
    <mergeCell ref="I48:AO48"/>
    <mergeCell ref="A49:H49"/>
    <mergeCell ref="I49:AO49"/>
    <mergeCell ref="AP49:BE49"/>
    <mergeCell ref="BF49:CA49"/>
    <mergeCell ref="CB49:CW49"/>
    <mergeCell ref="CX49:DS49"/>
    <mergeCell ref="I44:AO44"/>
    <mergeCell ref="A44:H48"/>
    <mergeCell ref="AP44:BE48"/>
    <mergeCell ref="BF44:CA48"/>
    <mergeCell ref="CB44:CW48"/>
    <mergeCell ref="I45:AO45"/>
    <mergeCell ref="AP40:BE40"/>
    <mergeCell ref="BF40:CA40"/>
    <mergeCell ref="CB40:CW40"/>
    <mergeCell ref="CB50:CW50"/>
    <mergeCell ref="A51:H51"/>
    <mergeCell ref="I51:AO51"/>
    <mergeCell ref="AP51:BE51"/>
    <mergeCell ref="BF51:CA51"/>
    <mergeCell ref="CB51:CW51"/>
    <mergeCell ref="A50:H50"/>
    <mergeCell ref="I50:AO50"/>
    <mergeCell ref="AP50:BE50"/>
    <mergeCell ref="CX52:DS52"/>
    <mergeCell ref="A15:H15"/>
    <mergeCell ref="I15:AO15"/>
    <mergeCell ref="AP15:BE15"/>
    <mergeCell ref="BF15:CA15"/>
    <mergeCell ref="CX15:DS15"/>
    <mergeCell ref="A52:H52"/>
    <mergeCell ref="I52:AO52"/>
    <mergeCell ref="AP52:BE52"/>
    <mergeCell ref="BF52:CA52"/>
    <mergeCell ref="CB52:CW52"/>
    <mergeCell ref="I16:AO16"/>
    <mergeCell ref="I17:AO17"/>
    <mergeCell ref="A16:H16"/>
    <mergeCell ref="CX51:DS51"/>
    <mergeCell ref="I18:AO18"/>
    <mergeCell ref="I19:AO19"/>
    <mergeCell ref="I20:AO20"/>
    <mergeCell ref="I21:AO21"/>
    <mergeCell ref="I22:AO22"/>
    <mergeCell ref="BF50:CA50"/>
    <mergeCell ref="I23:AO23"/>
    <mergeCell ref="I24:AO24"/>
    <mergeCell ref="I33:AO33"/>
    <mergeCell ref="I11:AO11"/>
    <mergeCell ref="I9:AO9"/>
    <mergeCell ref="I10:AO10"/>
    <mergeCell ref="I13:AO13"/>
    <mergeCell ref="CX11:DS11"/>
    <mergeCell ref="CX9:DS10"/>
    <mergeCell ref="A5:DS5"/>
    <mergeCell ref="A7:H7"/>
    <mergeCell ref="I7:AO7"/>
    <mergeCell ref="AP7:BE7"/>
    <mergeCell ref="BF7:CA7"/>
    <mergeCell ref="CB7:CW7"/>
    <mergeCell ref="CX7:DS7"/>
    <mergeCell ref="A8:H8"/>
    <mergeCell ref="I8:AO8"/>
    <mergeCell ref="AP8:BE8"/>
    <mergeCell ref="BF8:CA8"/>
    <mergeCell ref="CB8:CW8"/>
    <mergeCell ref="CX8:DS8"/>
    <mergeCell ref="A9:H10"/>
    <mergeCell ref="AP9:BE10"/>
    <mergeCell ref="BF11:CA11"/>
    <mergeCell ref="CB11:CW11"/>
    <mergeCell ref="BF9:CA10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/>
  <rowBreaks count="4" manualBreakCount="4">
    <brk id="32" max="16383" man="1"/>
    <brk id="60" max="16383" man="1"/>
    <brk id="119" max="16383" man="1"/>
    <brk id="147" max="16383" man="1"/>
  </rowBreak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gostr34102001-gostr3411"/>
    <Reference URI="#idPackageObject" Type="http://www.w3.org/2000/09/xmldsig#Object">
      <DigestMethod Algorithm="http://www.w3.org/2001/04/xmldsig-more#gostr3411"/>
      <DigestValue>Lbs65PUBgcqesK4H3i2D/0a2NwX3WXmbK1Pa8vxfewo=</DigestValue>
    </Reference>
    <Reference URI="#idOfficeObject" Type="http://www.w3.org/2000/09/xmldsig#Object">
      <DigestMethod Algorithm="http://www.w3.org/2001/04/xmldsig-more#gostr3411"/>
      <DigestValue>pNjX+/ufqjHWPDRmaH/XPob+GzkM3GDdRAGZ9WIL3Aw=</DigestValue>
    </Reference>
  </SignedInfo>
  <SignatureValue>
    /JXPKLFidGWfJkD5UkDC3UXdiReEtcefEJnT+/Cesy8kNrkljFRRiq6qg6pxnMJUvl9RRCNr
    X2VkNJ1Y1MRcKg==
  </SignatureValue>
  <KeyInfo>
    <X509Data>
      <X509Certificate>
          MIIKKTCCCdigAwIBAgIRAK9j4HrEDMeA5xEzKTo1UXswCAYGKoUDAgIDMIIBejEeMBwGCSqG
          SIb3DQEJARYPY2FAc2tia29udHVyLnJ1MRgwFgYFKoUDZAESDTEwMjY2MDU2MDY2MjAxGjAY
          BggqhQMDgQMBARIMMDA2NjYzMDAzMTI3MQswCQYDVQQGEwJSVTEzMDEGA1UECAwqNjYg0KHQ
          stC10YDQtNC70L7QstGB0LrQsNGPINC+0LHQu9Cw0YHRgtGMMSEwHwYDVQQHDBjQldC60LDR
          gtC10YDQuNC90LHRg9GA0LMxLDAqBgNVBAkMI9Cf0YAuINCa0L7RgdC80L7QvdCw0LLRgtC+
          0LIg0LQuIDU2MTAwLgYDVQQLDCfQo9C00L7RgdGC0L7QstC10YDRj9GO0YnQuNC5INGG0LXQ
          vdGC0YAxKzApBgNVBAoMItCX0JDQniAi0J/QpCAi0KHQmtCRINCa0L7QvdGC0YPRgCIxMDAu
          BgNVBAMMJ9Cj0KYg0JfQkNCeICLQn9CkICLQodCa0JEg0JrQvtC90YLRg9GAIjAeFw0xNzA0
          MjQyMTA4MDFaFw0xODA1MjQyMTE4MDFaMIICMTEaMBgGCCqFAwOBAwEBEgwwMDQxMDEwOTAx
          NjcxIzAhBgkqhkiG9w0BCQEWFHNlbWNoZXZhSVZAeWFuZGV4LnJ1MQswCQYDVQQGEwJSVTEt
          MCsGA1UECB4kADQAMQAgBBoEMAQ8BEcEMARCBEEEOgQ4BDkAIAQ6BEAEMAQ5MTkwNwYDVQQH
          HjAEHwQ1BEIEQAQ+BD8EMAQyBDsEPgQyBEEEOgAtBBoEMAQ8BEcEMARCBEEEOgQ4BDkxGTAX
          BgNVBAoeEAQQBB4AIAAiBBoELQQhACIxGTAXBgNVBAMeEAQQBB4AIAAiBBoELQQhACIxgYsw
          gYgGA1UEDB6BgAQXBDAEPAAuACAEMwQ1BD0ALgAgBDQEOARABDUEOgRCBD4EQAQwACAEPwQ+
          ACAERAQ4BD0EMAQ9BEEEMAQ8ACwAIARNBDoEPgQ9BD4EPAQ4BDoENQAgBDgAIARNBD0ENQRA
          BDMEPgRBBDEESwRCAC4AIAQ0BDUETwRCAC0EQgQ4MRcwFQYDVQQEHg4EIQQ1BDwERwQ1BDIE
          MDEtMCsGA1UEKh4kBBgEQAQ4BD0EMAAgBBIEOwQwBDQEOAQ8BDgEQAQ+BDIEPQQwMTkwNwYD
          VQQJHjAEQwQ7ACAEIgQ+BD8EPgRABDoEPgQyBDAALAAgBDQEPgQ8ACAAOQAvADMALAAgADYx
          GDAWBgUqhQNkARINMTAzNDEwMDY0NTY1NTEWMBQGBSqFA2QDEgswMzU1NzY3NTg4NjBjMBwG
          BiqFAwICEzASBgcqhQMCAiQABgcqhQMCAh4BA0MABEDX79/wyqIYeplTwMJMekXAiTEDKoA3
          KKkHmvOKp8VbExvnThCAyAXU3FrwOjVJIhoFJ6vFbACn+8flbrx7c4+ao4IFejCCBXYwDgYD
          VR0PAQH/BAQDAgTwMB8GA1UdEQQYMBaBFHNlbWNoZXZhSVZAeWFuZGV4LnJ1MBMGA1UdIAQM
          MAowCAYGKoUDZHEBMEMGA1UdJQQ8MDoGCCsGAQUFBwMCBgcqhQMCAiIGBggrBgEFBQcDBAYH
          KoUDAwcIAQYIKoUDAwUKAgwGCCqFAwMHAAENMIIBYwYDVR0jBIIBWjCCAVaAFP1RAetalmnj
          zi6F7q8VhRRAuQNpoYIBKaSCASUwggEhMRowGAYIKoUDA4EDAQESDDAwNzcxMDQ3NDM3NTEY
          MBYGBSqFA2QBEg0xMDQ3NzAyMDI2NzAxMR4wHAYJKoZIhvcNAQkBFg9kaXRAbWluc3Z5YXou
          cnUxPDA6BgNVBAkMMzEyNTM3NSDQsy4g0JzQvtGB0LrQstCwINGD0LsuINCi0LLQtdGA0YHQ
          utCw0Y8g0LQuNzEsMCoGA1UECgwj0JzQuNC90LrQvtC80YHQstGP0LfRjCDQoNC+0YHRgdC4
          0LgxFTATBgNVBAcMDNCc0L7RgdC60LLQsDEcMBoGA1UECAwTNzcg0LMuINCc0L7RgdC60LLQ
          sDELMAkGA1UEBhMCUlUxGzAZBgNVBAMMEtCj0KYgMSDQmNChINCT0KPQpoIRBKgeQAWpGFyC
          5hHOwRPGZa4wHQYDVR0OBBYEFGycO5wjBiaPatUx0EDH/qLzf7s/MCsGA1UdEAQkMCKADzIw
          MTcwNDI0MjEwODAwWoEPMjAxODA1MjQyMTA4MDBaMIIBMwYFKoUDZHAEggEoMIIBJAwrItCa
          0YDQuNC/0YLQvtCf0YDQviBDU1AiICjQstC10YDRgdC40Y8gNC4wKQxTItCj0LTQvtGB0YLQ
          vtCy0LXRgNGP0Y7RidC40Lkg0YbQtdC90YLRgCAi0JrRgNC40L/RgtC+0J/RgNC+INCj0KYi
          INCy0LXRgNGB0LjQuCAyLjAMT9Ch0LXRgNGC0LjRhNC40LrQsNGCINGB0L7QvtGC0LLQtdGC
          0YHRgtCy0LjRjyDihJYg0KHQpC8xMjQtMjg2NCDQvtGCIDIwLjAzLjIwMTYMT9Ch0LXRgNGC
          0LjRhNC40LrQsNGCINGB0L7QvtGC0LLQtdGC0YHRgtCy0LjRjyDihJYg0KHQpC8xMjgtMjk4
          MyDQvtGCIDE4LjExLjIwMTYwIwYFKoUDZG8EGgwYItCa0YDQuNC/0YLQvtCf0YDQviBDU1Ai
          MHQGA1UdHwRtMGswM6AxoC+GLWh0dHA6Ly9jZHAuc2tia29udHVyLnJ1L2NkcC9rb250dXIt
          cS0yMDE2LmNybDA0oDKgMIYuaHR0cDovL2NkcDIuc2tia29udHVyLnJ1L2NkcC9rb250dXIt
          cS0yMDE2LmNybDCBzQYIKwYBBQUHAQEEgcAwgb0wMgYIKwYBBQUHMAGGJmh0dHA6Ly9wa2ku
          c2tia29udHVyLnJ1L29jc3BxL29jc3Auc3JmMEIGCCsGAQUFBzAChjZodHRwOi8vY2RwLnNr
          YmtvbnR1ci5ydS9jZXJ0aWZpY2F0ZXMva29udHVyLXEtMjAxNi5jcnQwQwYIKwYBBQUHMAKG
          N2h0dHA6Ly9jZHAyLnNrYmtvbnR1ci5ydS9jZXJ0aWZpY2F0ZXMva29udHVyLXEtMjAxNi5j
          cnQwgZMGByqFAwICMQIEgYcwgYQwdBZCaHR0cDovL2NhLnNrYmtvbnR1ci5ydS9hYm91dC9k
          b2N1bWVudHMvY3J5cHRvcHJvLWxpY2Vuc2UtcXVhbGlmaWVkDCrQodCa0JEg0JrQvtC90YLR
          g9GAINC4INCh0LXRgNGC0YPQvC3Qn9GA0L4DAgXgBAwk72M7X0vRRUuAPLUwCAYGKoUDAgID
          A0EA/gH8S+C9koAmmIJbfElv52Miv8z1Kqwfy9UgHlCQzENs235g6GTxNacekqcYEI5jM9Ub
          uJayQv79EuDbuzCffg==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dCXgRajOQB0GujG4jT43DAKsu3Y=</DigestValue>
      </Reference>
      <Reference URI="/xl/calcChain.xml?ContentType=application/vnd.openxmlformats-officedocument.spreadsheetml.calcChain+xml">
        <DigestMethod Algorithm="http://www.w3.org/2000/09/xmldsig#sha1"/>
        <DigestValue>kuGUb9SU1TIoFU1tVyQc3ss7gR4=</DigestValue>
      </Reference>
      <Reference URI="/xl/comments1.xml?ContentType=application/vnd.openxmlformats-officedocument.spreadsheetml.comments+xml">
        <DigestMethod Algorithm="http://www.w3.org/2000/09/xmldsig#sha1"/>
        <DigestValue>K9ZEImHdTjMlEf3q9/g/fISekrE=</DigestValue>
      </Reference>
      <Reference URI="/xl/comments2.xml?ContentType=application/vnd.openxmlformats-officedocument.spreadsheetml.comments+xml">
        <DigestMethod Algorithm="http://www.w3.org/2000/09/xmldsig#sha1"/>
        <DigestValue>7VSzt2tWYEH5kG/vgrCvh0D3yGk=</DigestValue>
      </Reference>
      <Reference URI="/xl/comments3.xml?ContentType=application/vnd.openxmlformats-officedocument.spreadsheetml.comments+xml">
        <DigestMethod Algorithm="http://www.w3.org/2000/09/xmldsig#sha1"/>
        <DigestValue>RzCVjlKh9fXrp2bZXbnxvG0iFRw=</DigestValue>
      </Reference>
      <Reference URI="/xl/drawings/vmlDrawing1.vml?ContentType=application/vnd.openxmlformats-officedocument.vmlDrawing">
        <DigestMethod Algorithm="http://www.w3.org/2000/09/xmldsig#sha1"/>
        <DigestValue>bMXh23yN9NHsKmmtyVc/E3fpnMo=</DigestValue>
      </Reference>
      <Reference URI="/xl/drawings/vmlDrawing2.vml?ContentType=application/vnd.openxmlformats-officedocument.vmlDrawing">
        <DigestMethod Algorithm="http://www.w3.org/2000/09/xmldsig#sha1"/>
        <DigestValue>gZ0Ujuw1g0WS38taiwfY5v9zFFo=</DigestValue>
      </Reference>
      <Reference URI="/xl/drawings/vmlDrawing3.vml?ContentType=application/vnd.openxmlformats-officedocument.vmlDrawing">
        <DigestMethod Algorithm="http://www.w3.org/2000/09/xmldsig#sha1"/>
        <DigestValue>hpBPiGMSCHlxrQMVAWea9rub98k=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99dLqFuA8Bz7jX4EWppnOAzacKs=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1Hs7624Nfsi1b9TYnkfWeC2YVi4=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1Hs7624Nfsi1b9TYnkfWeC2YVi4=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1Hs7624Nfsi1b9TYnkfWeC2YVi4=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MeRLkZgaMnvnYK5YKsW85ASewUQ=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MeRLkZgaMnvnYK5YKsW85ASewUQ=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1Hs7624Nfsi1b9TYnkfWeC2YVi4=</DigestValue>
      </Reference>
      <Reference URI="/xl/sharedStrings.xml?ContentType=application/vnd.openxmlformats-officedocument.spreadsheetml.sharedStrings+xml">
        <DigestMethod Algorithm="http://www.w3.org/2000/09/xmldsig#sha1"/>
        <DigestValue>DdplVD+ZMAm6yNSym0OQCLj8JCM=</DigestValue>
      </Reference>
      <Reference URI="/xl/styles.xml?ContentType=application/vnd.openxmlformats-officedocument.spreadsheetml.styles+xml">
        <DigestMethod Algorithm="http://www.w3.org/2000/09/xmldsig#sha1"/>
        <DigestValue>K0rCWquz7RHwqgCqUPRGoTqNLXw=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workbook.xml?ContentType=application/vnd.openxmlformats-officedocument.spreadsheetml.sheet.main+xml">
        <DigestMethod Algorithm="http://www.w3.org/2000/09/xmldsig#sha1"/>
        <DigestValue>WkMSsxMToJaP+5jlMMI1xZ8AsxI=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vHURIvReB/YdDUDY/VxE5RHmYOY=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ZD7NY6ViUykzGV4KbYRAtssFlWY=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cUy8FHYIM3oupUCrlpEw5ddU3dI=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sheet1.xml?ContentType=application/vnd.openxmlformats-officedocument.spreadsheetml.worksheet+xml">
        <DigestMethod Algorithm="http://www.w3.org/2000/09/xmldsig#sha1"/>
        <DigestValue>BggGb8WAx8HncP35jmklPfPf/0k=</DigestValue>
      </Reference>
      <Reference URI="/xl/worksheets/sheet2.xml?ContentType=application/vnd.openxmlformats-officedocument.spreadsheetml.worksheet+xml">
        <DigestMethod Algorithm="http://www.w3.org/2000/09/xmldsig#sha1"/>
        <DigestValue>mhHHZBmJBVa5e4Sg3223WWD+pmg=</DigestValue>
      </Reference>
      <Reference URI="/xl/worksheets/sheet3.xml?ContentType=application/vnd.openxmlformats-officedocument.spreadsheetml.worksheet+xml">
        <DigestMethod Algorithm="http://www.w3.org/2000/09/xmldsig#sha1"/>
        <DigestValue>98viL0eSAWs+7ANrhwoet34j/SY=</DigestValue>
      </Reference>
      <Reference URI="/xl/worksheets/sheet4.xml?ContentType=application/vnd.openxmlformats-officedocument.spreadsheetml.worksheet+xml">
        <DigestMethod Algorithm="http://www.w3.org/2000/09/xmldsig#sha1"/>
        <DigestValue>88cO5ZzNInUxISbojmIDdMS59MA=</DigestValue>
      </Reference>
      <Reference URI="/xl/worksheets/sheet5.xml?ContentType=application/vnd.openxmlformats-officedocument.spreadsheetml.worksheet+xml">
        <DigestMethod Algorithm="http://www.w3.org/2000/09/xmldsig#sha1"/>
        <DigestValue>+Iurk+lErd5N1hV+Xo4EMcEVI2c=</DigestValue>
      </Reference>
      <Reference URI="/xl/worksheets/sheet6.xml?ContentType=application/vnd.openxmlformats-officedocument.spreadsheetml.worksheet+xml">
        <DigestMethod Algorithm="http://www.w3.org/2000/09/xmldsig#sha1"/>
        <DigestValue>tWQGLDg4xaYosT/E1Jo5+Gcs+Aw=</DigestValue>
      </Reference>
    </Manifest>
    <SignatureProperties>
      <SignatureProperty Id="idSignatureTime" Target="#idPackageSignature">
        <mdssi:SignatureTime>
          <mdssi:Format>YYYY-MM-DDThh:mm:ssTZD</mdssi:Format>
          <mdssi:Value>2018-04-20T02:46:21Z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1440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Лист1</vt:lpstr>
      <vt:lpstr>Лист2</vt:lpstr>
      <vt:lpstr>Листы3-5</vt:lpstr>
      <vt:lpstr>Листы12-14</vt:lpstr>
      <vt:lpstr>Листы15-18</vt:lpstr>
      <vt:lpstr>Листы6-11 ГП</vt:lpstr>
      <vt:lpstr>'Листы12-14'!Заголовки_для_печати</vt:lpstr>
      <vt:lpstr>'Листы15-18'!Заголовки_для_печати</vt:lpstr>
      <vt:lpstr>'Листы3-5'!Заголовки_для_печати</vt:lpstr>
      <vt:lpstr>'Листы6-11 ГП'!Заголовки_для_печати</vt:lpstr>
    </vt:vector>
  </TitlesOfParts>
  <Company>garant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yulya yaroshenko</dc:creator>
  <cp:lastModifiedBy>User</cp:lastModifiedBy>
  <cp:lastPrinted>2018-04-20T07:44:57Z</cp:lastPrinted>
  <dcterms:created xsi:type="dcterms:W3CDTF">2004-09-19T06:34:55Z</dcterms:created>
  <dcterms:modified xsi:type="dcterms:W3CDTF">2018-04-20T07:47:34Z</dcterms:modified>
</cp:coreProperties>
</file>